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X:\Garantii ja remont\BlackVue\"/>
    </mc:Choice>
  </mc:AlternateContent>
  <xr:revisionPtr revIDLastSave="0" documentId="8_{8B66575A-FEED-40D6-B178-11FA2CAA5CC4}" xr6:coauthVersionLast="47" xr6:coauthVersionMax="47" xr10:uidLastSave="{00000000-0000-0000-0000-000000000000}"/>
  <bookViews>
    <workbookView xWindow="-120" yWindow="-120" windowWidth="29040" windowHeight="15840" xr2:uid="{00000000-000D-0000-FFFF-FFFF00000000}"/>
  </bookViews>
  <sheets>
    <sheet name="Blackvue" sheetId="1" r:id="rId1"/>
    <sheet name="Cost" sheetId="5" r:id="rId2"/>
    <sheet name="Comparison" sheetId="7" r:id="rId3"/>
    <sheet name="Model" sheetId="4" r:id="rId4"/>
  </sheets>
  <definedNames>
    <definedName name="_xlnm._FilterDatabase" localSheetId="0" hidden="1">Blackvue!$A$7:$AX$307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9" i="5" l="1"/>
  <c r="G518" i="5"/>
  <c r="G517" i="5"/>
  <c r="G516" i="5"/>
  <c r="G515" i="5"/>
  <c r="G514" i="5"/>
  <c r="G513" i="5"/>
  <c r="G512" i="5"/>
  <c r="G511" i="5"/>
  <c r="G510" i="5"/>
  <c r="G509" i="5"/>
  <c r="G508" i="5"/>
  <c r="G507" i="5"/>
  <c r="G506" i="5"/>
  <c r="G505" i="5"/>
  <c r="G504" i="5"/>
  <c r="G503" i="5"/>
  <c r="G502" i="5"/>
  <c r="G501" i="5"/>
  <c r="G500" i="5"/>
  <c r="G499" i="5"/>
  <c r="G498" i="5"/>
  <c r="G497" i="5"/>
  <c r="G496" i="5"/>
  <c r="G495" i="5"/>
  <c r="G491" i="5" l="1"/>
  <c r="G590" i="5" l="1"/>
  <c r="G589" i="5"/>
  <c r="G631" i="5"/>
  <c r="G630" i="5"/>
  <c r="G629" i="5"/>
  <c r="G628" i="5"/>
  <c r="G627" i="5"/>
  <c r="G623" i="5"/>
  <c r="G622" i="5"/>
  <c r="G621" i="5"/>
  <c r="G620" i="5"/>
  <c r="G619" i="5"/>
  <c r="G615" i="5"/>
  <c r="G614" i="5"/>
  <c r="G613" i="5"/>
  <c r="G612" i="5"/>
  <c r="G611" i="5"/>
  <c r="G598" i="5"/>
  <c r="G597" i="5"/>
  <c r="G596" i="5"/>
  <c r="G595" i="5"/>
  <c r="G594" i="5"/>
  <c r="G607" i="5"/>
  <c r="G588" i="5"/>
  <c r="G587" i="5"/>
  <c r="G694" i="5" l="1"/>
  <c r="G664" i="5"/>
  <c r="G490" i="5"/>
  <c r="G399" i="5"/>
  <c r="G372" i="5"/>
  <c r="G339" i="5"/>
  <c r="G312" i="5"/>
  <c r="G280" i="5"/>
  <c r="G251" i="5"/>
  <c r="G203" i="5"/>
  <c r="G182" i="5"/>
  <c r="N400" i="7"/>
  <c r="N399" i="7"/>
  <c r="N398"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392" i="7"/>
  <c r="N391" i="7"/>
  <c r="N390" i="7"/>
  <c r="N385" i="7"/>
  <c r="N384" i="7"/>
  <c r="N383" i="7"/>
  <c r="N378" i="7"/>
  <c r="N377" i="7"/>
  <c r="N376" i="7"/>
  <c r="N371" i="7"/>
  <c r="N370" i="7"/>
  <c r="N369" i="7"/>
  <c r="N364" i="7"/>
  <c r="N363" i="7"/>
  <c r="N362" i="7"/>
  <c r="N357" i="7"/>
  <c r="N356" i="7"/>
  <c r="N355" i="7"/>
  <c r="N350" i="7"/>
  <c r="N349" i="7"/>
  <c r="N348" i="7"/>
  <c r="N316" i="7"/>
  <c r="N315" i="7"/>
  <c r="N314" i="7"/>
  <c r="N313" i="7"/>
  <c r="N312" i="7"/>
  <c r="N311" i="7"/>
  <c r="N310" i="7"/>
  <c r="N309" i="7"/>
  <c r="N308" i="7"/>
  <c r="N307" i="7"/>
  <c r="N306" i="7"/>
  <c r="N305" i="7"/>
  <c r="N304" i="7"/>
  <c r="N303" i="7"/>
  <c r="N302" i="7"/>
  <c r="N301" i="7"/>
  <c r="N300" i="7"/>
  <c r="N299" i="7"/>
  <c r="N298" i="7"/>
  <c r="N297" i="7"/>
  <c r="N293" i="7"/>
  <c r="N292" i="7"/>
  <c r="N291" i="7"/>
  <c r="N290" i="7"/>
  <c r="N289" i="7"/>
  <c r="N288" i="7"/>
  <c r="N287" i="7"/>
  <c r="N286" i="7"/>
  <c r="N285" i="7"/>
  <c r="N284" i="7"/>
  <c r="N283" i="7"/>
  <c r="N282" i="7"/>
  <c r="N281" i="7"/>
  <c r="N280" i="7"/>
  <c r="N279" i="7"/>
  <c r="N278" i="7"/>
  <c r="N277" i="7"/>
  <c r="N276" i="7"/>
  <c r="N275" i="7"/>
  <c r="N274" i="7"/>
  <c r="N273" i="7"/>
  <c r="N269" i="7"/>
  <c r="N268" i="7"/>
  <c r="N267" i="7"/>
  <c r="N266" i="7"/>
  <c r="N265" i="7"/>
  <c r="N264" i="7"/>
  <c r="N263" i="7"/>
  <c r="N262" i="7"/>
  <c r="N261" i="7"/>
  <c r="N260" i="7"/>
  <c r="N259" i="7"/>
  <c r="N258" i="7"/>
  <c r="N257" i="7"/>
  <c r="N256" i="7"/>
  <c r="N255" i="7"/>
  <c r="N254" i="7"/>
  <c r="N253" i="7"/>
  <c r="N252" i="7"/>
  <c r="N251" i="7"/>
  <c r="N250" i="7"/>
  <c r="N246" i="7"/>
  <c r="N245" i="7"/>
  <c r="N244" i="7"/>
  <c r="N243" i="7"/>
  <c r="N242" i="7"/>
  <c r="N241" i="7"/>
  <c r="N240" i="7"/>
  <c r="N239" i="7"/>
  <c r="N238" i="7"/>
  <c r="N237" i="7"/>
  <c r="N236" i="7"/>
  <c r="N235" i="7"/>
  <c r="N234" i="7"/>
  <c r="N233" i="7"/>
  <c r="N232" i="7"/>
  <c r="N231" i="7"/>
  <c r="N230" i="7"/>
  <c r="N229" i="7"/>
  <c r="N228" i="7"/>
  <c r="N224" i="7"/>
  <c r="N223" i="7"/>
  <c r="N222" i="7"/>
  <c r="N221" i="7"/>
  <c r="N220" i="7"/>
  <c r="N219" i="7"/>
  <c r="N218" i="7"/>
  <c r="N217" i="7"/>
  <c r="N216" i="7"/>
  <c r="N215" i="7"/>
  <c r="N214" i="7"/>
  <c r="N213" i="7"/>
  <c r="N212" i="7"/>
  <c r="N211" i="7"/>
  <c r="N210" i="7"/>
  <c r="N209" i="7"/>
  <c r="N208" i="7"/>
  <c r="N207" i="7"/>
  <c r="N203" i="7"/>
  <c r="N202" i="7"/>
  <c r="N201" i="7"/>
  <c r="N200" i="7"/>
  <c r="N199" i="7"/>
  <c r="N198" i="7"/>
  <c r="N197" i="7"/>
  <c r="N196" i="7"/>
  <c r="N195" i="7"/>
  <c r="N194" i="7"/>
  <c r="N193" i="7"/>
  <c r="N192" i="7"/>
  <c r="N191" i="7"/>
  <c r="N190" i="7"/>
  <c r="N189" i="7"/>
  <c r="N188" i="7"/>
  <c r="N187" i="7"/>
  <c r="N186" i="7"/>
  <c r="N185"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98" i="7"/>
  <c r="N97" i="7"/>
  <c r="N96" i="7"/>
  <c r="N95" i="7"/>
  <c r="N94" i="7"/>
  <c r="N93" i="7"/>
  <c r="N92" i="7"/>
  <c r="N91" i="7"/>
  <c r="N90" i="7"/>
  <c r="N89" i="7"/>
  <c r="N88" i="7"/>
  <c r="N87" i="7"/>
  <c r="N86" i="7"/>
  <c r="N85" i="7"/>
  <c r="N84" i="7"/>
  <c r="N83" i="7"/>
  <c r="N82" i="7"/>
  <c r="N81" i="7"/>
  <c r="N80" i="7"/>
  <c r="N79" i="7"/>
  <c r="N78" i="7"/>
  <c r="N77" i="7"/>
  <c r="N76" i="7"/>
  <c r="N75" i="7"/>
  <c r="N74" i="7"/>
  <c r="G636" i="5" l="1"/>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35" i="5"/>
  <c r="G583" i="5"/>
  <c r="G578" i="5"/>
  <c r="G573" i="5"/>
  <c r="G565" i="5"/>
  <c r="G557" i="5"/>
  <c r="G549" i="5"/>
  <c r="G572" i="5"/>
  <c r="G571" i="5"/>
  <c r="G570" i="5"/>
  <c r="G569" i="5"/>
  <c r="G564" i="5"/>
  <c r="G563" i="5"/>
  <c r="G562" i="5"/>
  <c r="G561" i="5"/>
  <c r="G554" i="5"/>
  <c r="G555" i="5"/>
  <c r="G556" i="5"/>
  <c r="G553" i="5"/>
  <c r="G546" i="5"/>
  <c r="G547" i="5"/>
  <c r="G548" i="5"/>
  <c r="G545" i="5"/>
  <c r="G582" i="5"/>
  <c r="G577" i="5"/>
  <c r="G603" i="5"/>
  <c r="G604" i="5"/>
  <c r="G605" i="5"/>
  <c r="G606" i="5"/>
  <c r="G602" i="5"/>
  <c r="G675" i="5" l="1"/>
  <c r="G676" i="5"/>
  <c r="G677" i="5"/>
  <c r="G678" i="5"/>
  <c r="G679" i="5"/>
  <c r="G680" i="5"/>
  <c r="G681" i="5"/>
  <c r="G682" i="5"/>
  <c r="G683" i="5"/>
  <c r="G684" i="5"/>
  <c r="G685" i="5"/>
  <c r="G686" i="5"/>
  <c r="G687" i="5"/>
  <c r="G688" i="5"/>
  <c r="G689" i="5"/>
  <c r="G690" i="5"/>
  <c r="G691" i="5"/>
  <c r="G692" i="5"/>
  <c r="G693" i="5"/>
  <c r="G674" i="5"/>
  <c r="G468" i="5"/>
  <c r="G469" i="5"/>
  <c r="G470" i="5"/>
  <c r="G471" i="5"/>
  <c r="G472" i="5"/>
  <c r="G473" i="5"/>
  <c r="G474" i="5"/>
  <c r="G475" i="5"/>
  <c r="G476" i="5"/>
  <c r="G477" i="5"/>
  <c r="G478" i="5"/>
  <c r="G479" i="5"/>
  <c r="G480" i="5"/>
  <c r="G481" i="5"/>
  <c r="G482" i="5"/>
  <c r="G483" i="5"/>
  <c r="G484" i="5"/>
  <c r="G485" i="5"/>
  <c r="G486" i="5"/>
  <c r="G487" i="5"/>
  <c r="G488" i="5"/>
  <c r="G489" i="5"/>
  <c r="G467" i="5"/>
  <c r="G538" i="5"/>
  <c r="G540" i="5"/>
  <c r="G524" i="5"/>
  <c r="G525" i="5"/>
  <c r="G526" i="5"/>
  <c r="G527" i="5"/>
  <c r="G528" i="5"/>
  <c r="G529" i="5"/>
  <c r="G530" i="5"/>
  <c r="G531" i="5"/>
  <c r="G532" i="5"/>
  <c r="G533" i="5"/>
  <c r="G534" i="5"/>
  <c r="G535" i="5"/>
  <c r="G536" i="5"/>
  <c r="G537" i="5"/>
  <c r="G539" i="5"/>
  <c r="G541" i="5"/>
  <c r="G747" i="5"/>
  <c r="G748" i="5"/>
  <c r="G749" i="5"/>
  <c r="G750" i="5"/>
  <c r="G751" i="5"/>
  <c r="G752" i="5"/>
  <c r="G753" i="5"/>
  <c r="G754" i="5"/>
  <c r="G755" i="5"/>
  <c r="G756" i="5"/>
  <c r="G757" i="5"/>
  <c r="G758" i="5"/>
  <c r="G759" i="5"/>
  <c r="G760" i="5"/>
  <c r="G761" i="5"/>
  <c r="G762" i="5"/>
  <c r="G763" i="5"/>
  <c r="G764" i="5"/>
  <c r="G765" i="5"/>
  <c r="G766" i="5"/>
  <c r="G723" i="5"/>
  <c r="G724" i="5"/>
  <c r="G725" i="5"/>
  <c r="G726" i="5"/>
  <c r="G727" i="5"/>
  <c r="G728" i="5"/>
  <c r="G729" i="5"/>
  <c r="G730" i="5"/>
  <c r="G731" i="5"/>
  <c r="G732" i="5"/>
  <c r="G733" i="5"/>
  <c r="G734" i="5"/>
  <c r="G735" i="5"/>
  <c r="G736" i="5"/>
  <c r="G737" i="5"/>
  <c r="G738" i="5"/>
  <c r="G739" i="5"/>
  <c r="G740" i="5"/>
  <c r="G741" i="5"/>
  <c r="G742" i="5"/>
  <c r="G722" i="5"/>
  <c r="G699" i="5"/>
  <c r="G700" i="5"/>
  <c r="G701" i="5"/>
  <c r="G702" i="5"/>
  <c r="G703" i="5"/>
  <c r="G704" i="5"/>
  <c r="G705" i="5"/>
  <c r="G706" i="5"/>
  <c r="G707" i="5"/>
  <c r="G708" i="5"/>
  <c r="G709" i="5"/>
  <c r="G710" i="5"/>
  <c r="G711" i="5"/>
  <c r="G712" i="5"/>
  <c r="G713" i="5"/>
  <c r="G714" i="5"/>
  <c r="G715" i="5"/>
  <c r="G716" i="5"/>
  <c r="G717" i="5"/>
  <c r="G718" i="5"/>
  <c r="G698" i="5"/>
  <c r="G746" i="5"/>
  <c r="G455" i="5"/>
  <c r="G451" i="5"/>
  <c r="G462" i="5"/>
  <c r="G463" i="5"/>
  <c r="G461" i="5"/>
  <c r="G460" i="5"/>
  <c r="G459" i="5"/>
  <c r="G458" i="5"/>
  <c r="G457" i="5"/>
  <c r="G456" i="5"/>
  <c r="G454" i="5"/>
  <c r="G453" i="5"/>
  <c r="G452" i="5"/>
  <c r="G450" i="5"/>
  <c r="G436" i="5"/>
  <c r="G437" i="5"/>
  <c r="G438" i="5"/>
  <c r="G439" i="5"/>
  <c r="G440" i="5"/>
  <c r="G441" i="5"/>
  <c r="G442" i="5"/>
  <c r="G443" i="5"/>
  <c r="G444" i="5"/>
  <c r="G445" i="5"/>
  <c r="G446" i="5"/>
  <c r="G447" i="5"/>
  <c r="G448" i="5"/>
  <c r="G449" i="5"/>
  <c r="G435"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03" i="5"/>
  <c r="G377" i="5"/>
  <c r="G378" i="5"/>
  <c r="G379" i="5"/>
  <c r="G380" i="5"/>
  <c r="G381" i="5"/>
  <c r="G382" i="5"/>
  <c r="G383" i="5"/>
  <c r="G384" i="5"/>
  <c r="G385" i="5"/>
  <c r="G386" i="5"/>
  <c r="G387" i="5"/>
  <c r="G388" i="5"/>
  <c r="G389" i="5"/>
  <c r="G390" i="5"/>
  <c r="G391" i="5"/>
  <c r="G392" i="5"/>
  <c r="G393" i="5"/>
  <c r="G394" i="5"/>
  <c r="G395" i="5"/>
  <c r="G396" i="5"/>
  <c r="G397" i="5"/>
  <c r="G398" i="5"/>
  <c r="G376"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43" i="5"/>
  <c r="G317" i="5"/>
  <c r="G318" i="5"/>
  <c r="G319" i="5"/>
  <c r="G320" i="5"/>
  <c r="G321" i="5"/>
  <c r="G322" i="5"/>
  <c r="G323" i="5"/>
  <c r="G324" i="5"/>
  <c r="G325" i="5"/>
  <c r="G326" i="5"/>
  <c r="G327" i="5"/>
  <c r="G328" i="5"/>
  <c r="G329" i="5"/>
  <c r="G330" i="5"/>
  <c r="G331" i="5"/>
  <c r="G332" i="5"/>
  <c r="G333" i="5"/>
  <c r="G334" i="5"/>
  <c r="G335" i="5"/>
  <c r="G336" i="5"/>
  <c r="G337" i="5"/>
  <c r="G338" i="5"/>
  <c r="G316"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284" i="5"/>
  <c r="G279" i="5" l="1"/>
  <c r="G278" i="5"/>
  <c r="G277" i="5"/>
  <c r="G276" i="5"/>
  <c r="G275" i="5"/>
  <c r="G274" i="5"/>
  <c r="G273" i="5"/>
  <c r="G272" i="5"/>
  <c r="G271" i="5"/>
  <c r="G270" i="5"/>
  <c r="G269" i="5"/>
  <c r="G268" i="5"/>
  <c r="G267" i="5"/>
  <c r="G266" i="5"/>
  <c r="G265" i="5"/>
  <c r="G264" i="5"/>
  <c r="G263" i="5"/>
  <c r="G262" i="5"/>
  <c r="G261" i="5"/>
  <c r="G260" i="5"/>
  <c r="G259" i="5"/>
  <c r="G258" i="5"/>
  <c r="G257" i="5"/>
  <c r="G256" i="5"/>
  <c r="G255" i="5"/>
  <c r="G245" i="5"/>
  <c r="G250" i="5"/>
  <c r="G249" i="5"/>
  <c r="G248" i="5"/>
  <c r="G247" i="5"/>
  <c r="G246" i="5"/>
  <c r="G244" i="5"/>
  <c r="G243" i="5"/>
  <c r="G242" i="5"/>
  <c r="G241" i="5"/>
  <c r="G240" i="5"/>
  <c r="G239" i="5"/>
  <c r="G238" i="5"/>
  <c r="G237" i="5"/>
  <c r="G236" i="5"/>
  <c r="G235" i="5"/>
  <c r="G226" i="5" l="1"/>
  <c r="G227" i="5"/>
  <c r="G228" i="5"/>
  <c r="G229" i="5"/>
  <c r="G230" i="5"/>
  <c r="G231" i="5"/>
  <c r="G232" i="5"/>
  <c r="G233" i="5"/>
  <c r="G234" i="5"/>
  <c r="G225" i="5"/>
  <c r="G208" i="5"/>
  <c r="G209" i="5"/>
  <c r="G210" i="5"/>
  <c r="G211" i="5"/>
  <c r="G212" i="5"/>
  <c r="G213" i="5"/>
  <c r="G214" i="5"/>
  <c r="G215" i="5"/>
  <c r="G216" i="5"/>
  <c r="G217" i="5"/>
  <c r="G218" i="5"/>
  <c r="G219" i="5"/>
  <c r="G220" i="5"/>
  <c r="G221" i="5"/>
  <c r="G207" i="5"/>
  <c r="G166" i="5"/>
  <c r="G167" i="5"/>
  <c r="G168" i="5"/>
  <c r="G169" i="5"/>
  <c r="G170" i="5"/>
  <c r="G171" i="5"/>
  <c r="G172" i="5"/>
  <c r="G173" i="5"/>
  <c r="G174" i="5"/>
  <c r="G175" i="5"/>
  <c r="G176" i="5"/>
  <c r="G177" i="5"/>
  <c r="G178" i="5"/>
  <c r="G179" i="5"/>
  <c r="G180" i="5"/>
  <c r="G181" i="5"/>
  <c r="G165" i="5"/>
  <c r="G156" i="5"/>
  <c r="G127" i="5"/>
  <c r="G128" i="5"/>
  <c r="G129" i="5"/>
  <c r="G130" i="5"/>
  <c r="G131" i="5"/>
  <c r="G132" i="5"/>
  <c r="G133" i="5"/>
  <c r="G134" i="5"/>
  <c r="G135" i="5"/>
  <c r="G136" i="5"/>
  <c r="G137" i="5"/>
  <c r="G138" i="5"/>
  <c r="G139" i="5"/>
  <c r="G140" i="5"/>
  <c r="G141" i="5"/>
  <c r="G126" i="5"/>
  <c r="AF9" i="1" l="1"/>
  <c r="AG9" i="1"/>
  <c r="AF10" i="1"/>
  <c r="AG10" i="1"/>
  <c r="AF11" i="1"/>
  <c r="AG11" i="1"/>
  <c r="AF12" i="1"/>
  <c r="AG12" i="1"/>
  <c r="AF13" i="1"/>
  <c r="AG13" i="1"/>
  <c r="AF14" i="1"/>
  <c r="AG14" i="1"/>
  <c r="AF15" i="1"/>
  <c r="AG15" i="1"/>
  <c r="AF16" i="1"/>
  <c r="AG16" i="1"/>
  <c r="AF17" i="1"/>
  <c r="AG17" i="1"/>
  <c r="AF18" i="1"/>
  <c r="AG18" i="1"/>
  <c r="AF19" i="1"/>
  <c r="AG19" i="1"/>
  <c r="AF20" i="1"/>
  <c r="AG20" i="1"/>
  <c r="AF21" i="1"/>
  <c r="AG21" i="1"/>
  <c r="AF22" i="1"/>
  <c r="AG22" i="1"/>
  <c r="AF23" i="1"/>
  <c r="AG23" i="1"/>
  <c r="AF24" i="1"/>
  <c r="AG24" i="1"/>
  <c r="AF25" i="1"/>
  <c r="AG25" i="1"/>
  <c r="AF26" i="1"/>
  <c r="AG26" i="1"/>
  <c r="AF27" i="1"/>
  <c r="AG27" i="1"/>
  <c r="AF28" i="1"/>
  <c r="AG28" i="1"/>
  <c r="AF29" i="1"/>
  <c r="AG29" i="1"/>
  <c r="AF30" i="1"/>
  <c r="AG30" i="1"/>
  <c r="AF31" i="1"/>
  <c r="AG31" i="1"/>
  <c r="AF32" i="1"/>
  <c r="AG32" i="1"/>
  <c r="AF33" i="1"/>
  <c r="AG33" i="1"/>
  <c r="AF34" i="1"/>
  <c r="AG34" i="1"/>
  <c r="AF35" i="1"/>
  <c r="AG35" i="1"/>
  <c r="AF36" i="1"/>
  <c r="AG36" i="1"/>
  <c r="AF37" i="1"/>
  <c r="AG37" i="1"/>
  <c r="AF38" i="1"/>
  <c r="AG38" i="1"/>
  <c r="AF39" i="1"/>
  <c r="AG39" i="1"/>
  <c r="AF40" i="1"/>
  <c r="AG40" i="1"/>
  <c r="AF41" i="1"/>
  <c r="AG41" i="1"/>
  <c r="AF42" i="1"/>
  <c r="AG42" i="1"/>
  <c r="AF43" i="1"/>
  <c r="AG43" i="1"/>
  <c r="AF44" i="1"/>
  <c r="AG44" i="1"/>
  <c r="AF45" i="1"/>
  <c r="AG45" i="1"/>
  <c r="AF46" i="1"/>
  <c r="AG46" i="1"/>
  <c r="AF47" i="1"/>
  <c r="AG47" i="1"/>
  <c r="AF48" i="1"/>
  <c r="AG48" i="1"/>
  <c r="AF49" i="1"/>
  <c r="AG49" i="1"/>
  <c r="AF50" i="1"/>
  <c r="AG50" i="1"/>
  <c r="AF51" i="1"/>
  <c r="AG51" i="1"/>
  <c r="AF52" i="1"/>
  <c r="AG52" i="1"/>
  <c r="AF53" i="1"/>
  <c r="AG53" i="1"/>
  <c r="AF54" i="1"/>
  <c r="AG54" i="1"/>
  <c r="AF55" i="1"/>
  <c r="AG55" i="1"/>
  <c r="AF56" i="1"/>
  <c r="AG56" i="1"/>
  <c r="AF57" i="1"/>
  <c r="AG57" i="1"/>
  <c r="AF58" i="1"/>
  <c r="AG58" i="1"/>
  <c r="AF59" i="1"/>
  <c r="AG59" i="1"/>
  <c r="AF60" i="1"/>
  <c r="AG60" i="1"/>
  <c r="AF61" i="1"/>
  <c r="AG61" i="1"/>
  <c r="AF62" i="1"/>
  <c r="AG62" i="1"/>
  <c r="AF63" i="1"/>
  <c r="AG63" i="1"/>
  <c r="AF64" i="1"/>
  <c r="AG64" i="1"/>
  <c r="AF65" i="1"/>
  <c r="AG65" i="1"/>
  <c r="AF66" i="1"/>
  <c r="AG66" i="1"/>
  <c r="AF67" i="1"/>
  <c r="AG67" i="1"/>
  <c r="AF68" i="1"/>
  <c r="AG68" i="1"/>
  <c r="AF69" i="1"/>
  <c r="AG69" i="1"/>
  <c r="AF70" i="1"/>
  <c r="AG70" i="1"/>
  <c r="AF71" i="1"/>
  <c r="AG71" i="1"/>
  <c r="AF72" i="1"/>
  <c r="AG72" i="1"/>
  <c r="AF73" i="1"/>
  <c r="AG73" i="1"/>
  <c r="AF74" i="1"/>
  <c r="AG74" i="1"/>
  <c r="AF75" i="1"/>
  <c r="AG75" i="1"/>
  <c r="AF76" i="1"/>
  <c r="AG76" i="1"/>
  <c r="AF77" i="1"/>
  <c r="AG77" i="1"/>
  <c r="AF78" i="1"/>
  <c r="AG78" i="1"/>
  <c r="AF79" i="1"/>
  <c r="AG79" i="1"/>
  <c r="AF80" i="1"/>
  <c r="AG80" i="1"/>
  <c r="AF81" i="1"/>
  <c r="AG81" i="1"/>
  <c r="AF82" i="1"/>
  <c r="AG82" i="1"/>
  <c r="AF83" i="1"/>
  <c r="AG83" i="1"/>
  <c r="AF84" i="1"/>
  <c r="AG84" i="1"/>
  <c r="AF85" i="1"/>
  <c r="AG85" i="1"/>
  <c r="AF86" i="1"/>
  <c r="AG86" i="1"/>
  <c r="AF87" i="1"/>
  <c r="AG87" i="1"/>
  <c r="AF88" i="1"/>
  <c r="AG88" i="1"/>
  <c r="AF89" i="1"/>
  <c r="AG89" i="1"/>
  <c r="AF90" i="1"/>
  <c r="AG90" i="1"/>
  <c r="AF91" i="1"/>
  <c r="AG91" i="1"/>
  <c r="AF92" i="1"/>
  <c r="AG92" i="1"/>
  <c r="AF93" i="1"/>
  <c r="AG93" i="1"/>
  <c r="AF94" i="1"/>
  <c r="AG94" i="1"/>
  <c r="AF95" i="1"/>
  <c r="AG95" i="1"/>
  <c r="AF96" i="1"/>
  <c r="AG96" i="1"/>
  <c r="AF97" i="1"/>
  <c r="AG97" i="1"/>
  <c r="AF98" i="1"/>
  <c r="AG98" i="1"/>
  <c r="AF99" i="1"/>
  <c r="AG99" i="1"/>
  <c r="AF100" i="1"/>
  <c r="AG100" i="1"/>
  <c r="AF101" i="1"/>
  <c r="AG101" i="1"/>
  <c r="AF102" i="1"/>
  <c r="AG102" i="1"/>
  <c r="AF103" i="1"/>
  <c r="AG103" i="1"/>
  <c r="AF104" i="1"/>
  <c r="AG104" i="1"/>
  <c r="AF105" i="1"/>
  <c r="AG105" i="1"/>
  <c r="AF106" i="1"/>
  <c r="AG106" i="1"/>
  <c r="AF107" i="1"/>
  <c r="AG107" i="1"/>
  <c r="AF108" i="1"/>
  <c r="AG108" i="1"/>
  <c r="AF109" i="1"/>
  <c r="AG109" i="1"/>
  <c r="AF110" i="1"/>
  <c r="AG110" i="1"/>
  <c r="AF111" i="1"/>
  <c r="AG111" i="1"/>
  <c r="AF112" i="1"/>
  <c r="AG112" i="1"/>
  <c r="AF113" i="1"/>
  <c r="AG113" i="1"/>
  <c r="AF114" i="1"/>
  <c r="AG114" i="1"/>
  <c r="AF115" i="1"/>
  <c r="AG115" i="1"/>
  <c r="AF116" i="1"/>
  <c r="AG116" i="1"/>
  <c r="AF117" i="1"/>
  <c r="AG117" i="1"/>
  <c r="AF118" i="1"/>
  <c r="AG118" i="1"/>
  <c r="AF119" i="1"/>
  <c r="AG119" i="1"/>
  <c r="AF120" i="1"/>
  <c r="AG120" i="1"/>
  <c r="AF121" i="1"/>
  <c r="AG121" i="1"/>
  <c r="AF122" i="1"/>
  <c r="AG122" i="1"/>
  <c r="AF123" i="1"/>
  <c r="AG123" i="1"/>
  <c r="AF124" i="1"/>
  <c r="AG124" i="1"/>
  <c r="AF125" i="1"/>
  <c r="AG125" i="1"/>
  <c r="AF126" i="1"/>
  <c r="AG126" i="1"/>
  <c r="AF127" i="1"/>
  <c r="AG127" i="1"/>
  <c r="AF128" i="1"/>
  <c r="AG128" i="1"/>
  <c r="AF129" i="1"/>
  <c r="AG129" i="1"/>
  <c r="AF130" i="1"/>
  <c r="AG130" i="1"/>
  <c r="AF131" i="1"/>
  <c r="AG131" i="1"/>
  <c r="AF132" i="1"/>
  <c r="AG132" i="1"/>
  <c r="AF133" i="1"/>
  <c r="AG133" i="1"/>
  <c r="AF134" i="1"/>
  <c r="AG134" i="1"/>
  <c r="AF135" i="1"/>
  <c r="AG135" i="1"/>
  <c r="AF136" i="1"/>
  <c r="AG136" i="1"/>
  <c r="AF137" i="1"/>
  <c r="AG137" i="1"/>
  <c r="AF138" i="1"/>
  <c r="AG138" i="1"/>
  <c r="AF139" i="1"/>
  <c r="AG139" i="1"/>
  <c r="AF140" i="1"/>
  <c r="AG140" i="1"/>
  <c r="AF141" i="1"/>
  <c r="AG141" i="1"/>
  <c r="AF142" i="1"/>
  <c r="AG142" i="1"/>
  <c r="AF143" i="1"/>
  <c r="AG143" i="1"/>
  <c r="AF144" i="1"/>
  <c r="AG144" i="1"/>
  <c r="AF145" i="1"/>
  <c r="AG145" i="1"/>
  <c r="AF146" i="1"/>
  <c r="AG146" i="1"/>
  <c r="AF147" i="1"/>
  <c r="AG147" i="1"/>
  <c r="AF148" i="1"/>
  <c r="AG148" i="1"/>
  <c r="AF149" i="1"/>
  <c r="AG149" i="1"/>
  <c r="AF150" i="1"/>
  <c r="AG150" i="1"/>
  <c r="AF151" i="1"/>
  <c r="AG151" i="1"/>
  <c r="AF152" i="1"/>
  <c r="AG152" i="1"/>
  <c r="AF153" i="1"/>
  <c r="AG153" i="1"/>
  <c r="AF154" i="1"/>
  <c r="AG154" i="1"/>
  <c r="AF155" i="1"/>
  <c r="AG155" i="1"/>
  <c r="AF156" i="1"/>
  <c r="AG156" i="1"/>
  <c r="AF157" i="1"/>
  <c r="AG157" i="1"/>
  <c r="AF158" i="1"/>
  <c r="AG158" i="1"/>
  <c r="AF159" i="1"/>
  <c r="AG159" i="1"/>
  <c r="AF160" i="1"/>
  <c r="AG160" i="1"/>
  <c r="AF161" i="1"/>
  <c r="AG161" i="1"/>
  <c r="AF162" i="1"/>
  <c r="AG162" i="1"/>
  <c r="AF163" i="1"/>
  <c r="AG163" i="1"/>
  <c r="AF164" i="1"/>
  <c r="AG164" i="1"/>
  <c r="AF165" i="1"/>
  <c r="AG165" i="1"/>
  <c r="AF166" i="1"/>
  <c r="AG166" i="1"/>
  <c r="AF167" i="1"/>
  <c r="AG167" i="1"/>
  <c r="AF168" i="1"/>
  <c r="AG168" i="1"/>
  <c r="AF169" i="1"/>
  <c r="AG169" i="1"/>
  <c r="AF170" i="1"/>
  <c r="AG170" i="1"/>
  <c r="AF171" i="1"/>
  <c r="AG171" i="1"/>
  <c r="AF172" i="1"/>
  <c r="AG172" i="1"/>
  <c r="AF173" i="1"/>
  <c r="AG173" i="1"/>
  <c r="AF174" i="1"/>
  <c r="AG174" i="1"/>
  <c r="AF175" i="1"/>
  <c r="AG175" i="1"/>
  <c r="AF176" i="1"/>
  <c r="AG176" i="1"/>
  <c r="AF177" i="1"/>
  <c r="AG177" i="1"/>
  <c r="AF178" i="1"/>
  <c r="AG178" i="1"/>
  <c r="AF179" i="1"/>
  <c r="AG179" i="1"/>
  <c r="AF180" i="1"/>
  <c r="AG180" i="1"/>
  <c r="AF181" i="1"/>
  <c r="AG181" i="1"/>
  <c r="AF182" i="1"/>
  <c r="AG182" i="1"/>
  <c r="AF183" i="1"/>
  <c r="AG183" i="1"/>
  <c r="AF184" i="1"/>
  <c r="AG184" i="1"/>
  <c r="AF185" i="1"/>
  <c r="AG185" i="1"/>
  <c r="AF186" i="1"/>
  <c r="AG186" i="1"/>
  <c r="AF187" i="1"/>
  <c r="AG187" i="1"/>
  <c r="AF188" i="1"/>
  <c r="AG188" i="1"/>
  <c r="AF189" i="1"/>
  <c r="AG189" i="1"/>
  <c r="AF190" i="1"/>
  <c r="AG190" i="1"/>
  <c r="AF191" i="1"/>
  <c r="AG191" i="1"/>
  <c r="AF192" i="1"/>
  <c r="AG192" i="1"/>
  <c r="AF193" i="1"/>
  <c r="AG193" i="1"/>
  <c r="AF194" i="1"/>
  <c r="AG194" i="1"/>
  <c r="AF195" i="1"/>
  <c r="AG195" i="1"/>
  <c r="AF196" i="1"/>
  <c r="AG196" i="1"/>
  <c r="AF197" i="1"/>
  <c r="AG197" i="1"/>
  <c r="AF198" i="1"/>
  <c r="AG198" i="1"/>
  <c r="AF199" i="1"/>
  <c r="AG199" i="1"/>
  <c r="AF200" i="1"/>
  <c r="AG200" i="1"/>
  <c r="AF201" i="1"/>
  <c r="AG201" i="1"/>
  <c r="AF202" i="1"/>
  <c r="AG202" i="1"/>
  <c r="AF203" i="1"/>
  <c r="AG203" i="1"/>
  <c r="AF204" i="1"/>
  <c r="AG204" i="1"/>
  <c r="AF205" i="1"/>
  <c r="AG205" i="1"/>
  <c r="AF206" i="1"/>
  <c r="AG206" i="1"/>
  <c r="AF207" i="1"/>
  <c r="AG207" i="1"/>
  <c r="AF208" i="1"/>
  <c r="AG208" i="1"/>
  <c r="AF209" i="1"/>
  <c r="AG209" i="1"/>
  <c r="AF210" i="1"/>
  <c r="AG210" i="1"/>
  <c r="AF211" i="1"/>
  <c r="AG211" i="1"/>
  <c r="AF212" i="1"/>
  <c r="AG212" i="1"/>
  <c r="AF213" i="1"/>
  <c r="AG213" i="1"/>
  <c r="AF214" i="1"/>
  <c r="AG214" i="1"/>
  <c r="AF215" i="1"/>
  <c r="AG215" i="1"/>
  <c r="AF216" i="1"/>
  <c r="AG216" i="1"/>
  <c r="AF217" i="1"/>
  <c r="AG217" i="1"/>
  <c r="AF218" i="1"/>
  <c r="AG218" i="1"/>
  <c r="AF219" i="1"/>
  <c r="AG219" i="1"/>
  <c r="AF220" i="1"/>
  <c r="AG220" i="1"/>
  <c r="AF221" i="1"/>
  <c r="AG221" i="1"/>
  <c r="AF222" i="1"/>
  <c r="AG222" i="1"/>
  <c r="AF223" i="1"/>
  <c r="AG223" i="1"/>
  <c r="AF224" i="1"/>
  <c r="AG224" i="1"/>
  <c r="AF225" i="1"/>
  <c r="AG225" i="1"/>
  <c r="AF226" i="1"/>
  <c r="AG226" i="1"/>
  <c r="AF227" i="1"/>
  <c r="AG227" i="1"/>
  <c r="AF228" i="1"/>
  <c r="AG228" i="1"/>
  <c r="AF229" i="1"/>
  <c r="AG229" i="1"/>
  <c r="AF230" i="1"/>
  <c r="AG230" i="1"/>
  <c r="AF231" i="1"/>
  <c r="AG231" i="1"/>
  <c r="AF232" i="1"/>
  <c r="AG232" i="1"/>
  <c r="AF233" i="1"/>
  <c r="AG233" i="1"/>
  <c r="AF234" i="1"/>
  <c r="AG234" i="1"/>
  <c r="AF235" i="1"/>
  <c r="AG235" i="1"/>
  <c r="AF236" i="1"/>
  <c r="AG236" i="1"/>
  <c r="AF237" i="1"/>
  <c r="AG237" i="1"/>
  <c r="AF238" i="1"/>
  <c r="AG238" i="1"/>
  <c r="AF239" i="1"/>
  <c r="AG239" i="1"/>
  <c r="AF240" i="1"/>
  <c r="AG240" i="1"/>
  <c r="AF241" i="1"/>
  <c r="AG241" i="1"/>
  <c r="AF242" i="1"/>
  <c r="AG242" i="1"/>
  <c r="AF243" i="1"/>
  <c r="AG243" i="1"/>
  <c r="AF244" i="1"/>
  <c r="AG244" i="1"/>
  <c r="AF245" i="1"/>
  <c r="AG245" i="1"/>
  <c r="AF246" i="1"/>
  <c r="AG246" i="1"/>
  <c r="AF247" i="1"/>
  <c r="AG247" i="1"/>
  <c r="AF248" i="1"/>
  <c r="AG248" i="1"/>
  <c r="AF249" i="1"/>
  <c r="AG249" i="1"/>
  <c r="AF250" i="1"/>
  <c r="AG250" i="1"/>
  <c r="AF251" i="1"/>
  <c r="AG251" i="1"/>
  <c r="AF252" i="1"/>
  <c r="AG252" i="1"/>
  <c r="AF253" i="1"/>
  <c r="AG253" i="1"/>
  <c r="AF254" i="1"/>
  <c r="AG254" i="1"/>
  <c r="AF255" i="1"/>
  <c r="AG255" i="1"/>
  <c r="AF256" i="1"/>
  <c r="AG256" i="1"/>
  <c r="AF257" i="1"/>
  <c r="AG257" i="1"/>
  <c r="AF258" i="1"/>
  <c r="AG258" i="1"/>
  <c r="AF259" i="1"/>
  <c r="AG259" i="1"/>
  <c r="AF260" i="1"/>
  <c r="AG260" i="1"/>
  <c r="AF261" i="1"/>
  <c r="AG261" i="1"/>
  <c r="AF262" i="1"/>
  <c r="AG262" i="1"/>
  <c r="AF263" i="1"/>
  <c r="AG263" i="1"/>
  <c r="AF264" i="1"/>
  <c r="AG264" i="1"/>
  <c r="AF265" i="1"/>
  <c r="AG265" i="1"/>
  <c r="AF266" i="1"/>
  <c r="AG266" i="1"/>
  <c r="AF267" i="1"/>
  <c r="AG267" i="1"/>
  <c r="AF268" i="1"/>
  <c r="AG268" i="1"/>
  <c r="AF269" i="1"/>
  <c r="AG269" i="1"/>
  <c r="AF270" i="1"/>
  <c r="AG270" i="1"/>
  <c r="AF271" i="1"/>
  <c r="AG271" i="1"/>
  <c r="AF272" i="1"/>
  <c r="AG272" i="1"/>
  <c r="AF273" i="1"/>
  <c r="AG273" i="1"/>
  <c r="AF274" i="1"/>
  <c r="AG274" i="1"/>
  <c r="AF275" i="1"/>
  <c r="AG275" i="1"/>
  <c r="AF276" i="1"/>
  <c r="AG276" i="1"/>
  <c r="AF277" i="1"/>
  <c r="AG277" i="1"/>
  <c r="AF278" i="1"/>
  <c r="AG278" i="1"/>
  <c r="AF279" i="1"/>
  <c r="AG279" i="1"/>
  <c r="AF280" i="1"/>
  <c r="AG280" i="1"/>
  <c r="AF281" i="1"/>
  <c r="AG281" i="1"/>
  <c r="AF282" i="1"/>
  <c r="AG282" i="1"/>
  <c r="AF283" i="1"/>
  <c r="AG283" i="1"/>
  <c r="AF284" i="1"/>
  <c r="AG284" i="1"/>
  <c r="AF285" i="1"/>
  <c r="AG285" i="1"/>
  <c r="AF286" i="1"/>
  <c r="AG286" i="1"/>
  <c r="AF287" i="1"/>
  <c r="AG287" i="1"/>
  <c r="AF288" i="1"/>
  <c r="AG288" i="1"/>
  <c r="AF289" i="1"/>
  <c r="AG289" i="1"/>
  <c r="AF290" i="1"/>
  <c r="AG290" i="1"/>
  <c r="AF291" i="1"/>
  <c r="AG291" i="1"/>
  <c r="AF292" i="1"/>
  <c r="AG292" i="1"/>
  <c r="AF293" i="1"/>
  <c r="AG293" i="1"/>
  <c r="AF294" i="1"/>
  <c r="AG294" i="1"/>
  <c r="AF295" i="1"/>
  <c r="AG295" i="1"/>
  <c r="AF296" i="1"/>
  <c r="AG296" i="1"/>
  <c r="AF297" i="1"/>
  <c r="AG297" i="1"/>
  <c r="AF298" i="1"/>
  <c r="AG298" i="1"/>
  <c r="AF299" i="1"/>
  <c r="AG299" i="1"/>
  <c r="AF300" i="1"/>
  <c r="AG300" i="1"/>
  <c r="AF301" i="1"/>
  <c r="AG301" i="1"/>
  <c r="AF302" i="1"/>
  <c r="AG302" i="1"/>
  <c r="AF303" i="1"/>
  <c r="AG303" i="1"/>
  <c r="AF304" i="1"/>
  <c r="AG304" i="1"/>
  <c r="AF305" i="1"/>
  <c r="AG305" i="1"/>
  <c r="AF306" i="1"/>
  <c r="AG306" i="1"/>
  <c r="AF307" i="1"/>
  <c r="AG307" i="1"/>
  <c r="AG8" i="1"/>
  <c r="AF8" i="1"/>
  <c r="AL302" i="1" l="1"/>
  <c r="T302" i="1" s="1"/>
  <c r="AM302" i="1"/>
  <c r="U302" i="1" s="1"/>
  <c r="AN302" i="1"/>
  <c r="V302" i="1" s="1"/>
  <c r="G523" i="5" l="1"/>
  <c r="AT9" i="1" l="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T266" i="1"/>
  <c r="AT267" i="1"/>
  <c r="AT268" i="1"/>
  <c r="AT269" i="1"/>
  <c r="AT270" i="1"/>
  <c r="AT271" i="1"/>
  <c r="AT272" i="1"/>
  <c r="AT273" i="1"/>
  <c r="AT274" i="1"/>
  <c r="AT275" i="1"/>
  <c r="AT276" i="1"/>
  <c r="AT277" i="1"/>
  <c r="AT278" i="1"/>
  <c r="AT279" i="1"/>
  <c r="AT280" i="1"/>
  <c r="AT281" i="1"/>
  <c r="AT282" i="1"/>
  <c r="AT283" i="1"/>
  <c r="AT284" i="1"/>
  <c r="AT285" i="1"/>
  <c r="AT286" i="1"/>
  <c r="AT287" i="1"/>
  <c r="AT288" i="1"/>
  <c r="AT289" i="1"/>
  <c r="AT290" i="1"/>
  <c r="AT291" i="1"/>
  <c r="AT292" i="1"/>
  <c r="AT293" i="1"/>
  <c r="AT294" i="1"/>
  <c r="AT295" i="1"/>
  <c r="AT296" i="1"/>
  <c r="AT297" i="1"/>
  <c r="AT298" i="1"/>
  <c r="AT299" i="1"/>
  <c r="AT300" i="1"/>
  <c r="AT301" i="1"/>
  <c r="AT302" i="1"/>
  <c r="AT303" i="1"/>
  <c r="AT304" i="1"/>
  <c r="AT305" i="1"/>
  <c r="AT306" i="1"/>
  <c r="AT307" i="1"/>
  <c r="AT8" i="1"/>
  <c r="AH38" i="1" l="1"/>
  <c r="AH8" i="1"/>
  <c r="AI208" i="1" l="1"/>
  <c r="AI209" i="1"/>
  <c r="AI210" i="1"/>
  <c r="AI211" i="1"/>
  <c r="AI212" i="1"/>
  <c r="AI213" i="1"/>
  <c r="AI214" i="1"/>
  <c r="AI215" i="1"/>
  <c r="AI216" i="1"/>
  <c r="AI217" i="1"/>
  <c r="AI218" i="1"/>
  <c r="AI219" i="1"/>
  <c r="AI220" i="1"/>
  <c r="AI221" i="1"/>
  <c r="AI222" i="1"/>
  <c r="AI223" i="1"/>
  <c r="AI224" i="1"/>
  <c r="AI225" i="1"/>
  <c r="AI226" i="1"/>
  <c r="AI227" i="1"/>
  <c r="AI228" i="1"/>
  <c r="AI229" i="1"/>
  <c r="AI230" i="1"/>
  <c r="AI231" i="1"/>
  <c r="AH232" i="1"/>
  <c r="AI232" i="1"/>
  <c r="AI233" i="1"/>
  <c r="AH234" i="1"/>
  <c r="AI234" i="1"/>
  <c r="AI235" i="1"/>
  <c r="AI236" i="1"/>
  <c r="AI237" i="1"/>
  <c r="AI238" i="1"/>
  <c r="AI239" i="1"/>
  <c r="AH240" i="1"/>
  <c r="AI240" i="1"/>
  <c r="AI241" i="1"/>
  <c r="AH242" i="1"/>
  <c r="AI242" i="1"/>
  <c r="AI243" i="1"/>
  <c r="AI244" i="1"/>
  <c r="AI245" i="1"/>
  <c r="AI246" i="1"/>
  <c r="AI247" i="1"/>
  <c r="AI248" i="1"/>
  <c r="AI249" i="1"/>
  <c r="AH250" i="1"/>
  <c r="AI250" i="1"/>
  <c r="AI251" i="1"/>
  <c r="AI252" i="1"/>
  <c r="AI253" i="1"/>
  <c r="AH254" i="1"/>
  <c r="AI254" i="1"/>
  <c r="AI255" i="1"/>
  <c r="AI256" i="1"/>
  <c r="AI257" i="1"/>
  <c r="AH258" i="1"/>
  <c r="AI258" i="1"/>
  <c r="AI259" i="1"/>
  <c r="AH260" i="1"/>
  <c r="AI260" i="1"/>
  <c r="AI261" i="1"/>
  <c r="AI262" i="1"/>
  <c r="AI263" i="1"/>
  <c r="AH264" i="1"/>
  <c r="AI264" i="1"/>
  <c r="AI265" i="1"/>
  <c r="AH266" i="1"/>
  <c r="AI266" i="1"/>
  <c r="AI267" i="1"/>
  <c r="AH268" i="1"/>
  <c r="AI268" i="1"/>
  <c r="AI269" i="1"/>
  <c r="AH270" i="1"/>
  <c r="AI270" i="1"/>
  <c r="AI271" i="1"/>
  <c r="AI272" i="1"/>
  <c r="AI273" i="1"/>
  <c r="AH274" i="1"/>
  <c r="AI274" i="1"/>
  <c r="AI275" i="1"/>
  <c r="AH276" i="1"/>
  <c r="AI276" i="1"/>
  <c r="AI277" i="1"/>
  <c r="AH278" i="1"/>
  <c r="AI278" i="1"/>
  <c r="AI279" i="1"/>
  <c r="AH280" i="1"/>
  <c r="AI280" i="1"/>
  <c r="AI281" i="1"/>
  <c r="AI282" i="1"/>
  <c r="AI283" i="1"/>
  <c r="AI284" i="1"/>
  <c r="AI285" i="1"/>
  <c r="AI286" i="1"/>
  <c r="AI287" i="1"/>
  <c r="AI288" i="1"/>
  <c r="AI289" i="1"/>
  <c r="AI290" i="1"/>
  <c r="AI291" i="1"/>
  <c r="AI292" i="1"/>
  <c r="AI293" i="1"/>
  <c r="AI294" i="1"/>
  <c r="AI295" i="1"/>
  <c r="AI296" i="1"/>
  <c r="AH297" i="1"/>
  <c r="AI297" i="1"/>
  <c r="AI298" i="1"/>
  <c r="AI299" i="1"/>
  <c r="AI300" i="1"/>
  <c r="AH301" i="1"/>
  <c r="AI301" i="1"/>
  <c r="AI302" i="1"/>
  <c r="AI303" i="1"/>
  <c r="AI304" i="1"/>
  <c r="AH305" i="1"/>
  <c r="AI305" i="1"/>
  <c r="AI306" i="1"/>
  <c r="AI307" i="1"/>
  <c r="AH285" i="1" l="1"/>
  <c r="AJ285" i="1" s="1"/>
  <c r="X285" i="1" s="1"/>
  <c r="AH300" i="1"/>
  <c r="AJ300" i="1" s="1"/>
  <c r="X300" i="1" s="1"/>
  <c r="AH306" i="1"/>
  <c r="AJ306" i="1" s="1"/>
  <c r="X306" i="1" s="1"/>
  <c r="AH298" i="1"/>
  <c r="AJ298" i="1" s="1"/>
  <c r="X298" i="1" s="1"/>
  <c r="AH291" i="1"/>
  <c r="AJ291" i="1" s="1"/>
  <c r="X291" i="1" s="1"/>
  <c r="AH290" i="1"/>
  <c r="AJ290" i="1" s="1"/>
  <c r="AH289" i="1"/>
  <c r="AH283" i="1"/>
  <c r="AJ283" i="1" s="1"/>
  <c r="X283" i="1" s="1"/>
  <c r="AH282" i="1"/>
  <c r="AJ282" i="1" s="1"/>
  <c r="AH281" i="1"/>
  <c r="AJ281" i="1" s="1"/>
  <c r="AH302" i="1"/>
  <c r="AJ302" i="1" s="1"/>
  <c r="X302" i="1" s="1"/>
  <c r="AH304" i="1"/>
  <c r="AJ304" i="1" s="1"/>
  <c r="X304" i="1" s="1"/>
  <c r="AH296" i="1"/>
  <c r="AJ296" i="1" s="1"/>
  <c r="X296" i="1" s="1"/>
  <c r="AH295" i="1"/>
  <c r="AJ295" i="1" s="1"/>
  <c r="AH307" i="1"/>
  <c r="AJ307" i="1" s="1"/>
  <c r="AH299" i="1"/>
  <c r="AJ299" i="1" s="1"/>
  <c r="AH303" i="1"/>
  <c r="AJ303" i="1" s="1"/>
  <c r="AH288" i="1"/>
  <c r="AJ288" i="1" s="1"/>
  <c r="AH287" i="1"/>
  <c r="AJ287" i="1" s="1"/>
  <c r="AH252" i="1"/>
  <c r="AJ252" i="1" s="1"/>
  <c r="AH293" i="1"/>
  <c r="AJ293" i="1" s="1"/>
  <c r="X293" i="1" s="1"/>
  <c r="AH272" i="1"/>
  <c r="AJ272" i="1" s="1"/>
  <c r="AH262" i="1"/>
  <c r="AJ262" i="1" s="1"/>
  <c r="AH256" i="1"/>
  <c r="AJ256" i="1" s="1"/>
  <c r="AH236" i="1"/>
  <c r="AJ236" i="1" s="1"/>
  <c r="AH248" i="1"/>
  <c r="AJ248" i="1" s="1"/>
  <c r="AH246" i="1"/>
  <c r="AJ246" i="1" s="1"/>
  <c r="AH244" i="1"/>
  <c r="AJ244" i="1" s="1"/>
  <c r="AH238" i="1"/>
  <c r="AJ238" i="1" s="1"/>
  <c r="AH229" i="1"/>
  <c r="AJ229" i="1" s="1"/>
  <c r="AH227" i="1"/>
  <c r="AJ227" i="1" s="1"/>
  <c r="AH226" i="1"/>
  <c r="AJ226" i="1" s="1"/>
  <c r="AJ250" i="1"/>
  <c r="AH219" i="1"/>
  <c r="AJ219" i="1" s="1"/>
  <c r="X219" i="1" s="1"/>
  <c r="AH211" i="1"/>
  <c r="AJ211" i="1" s="1"/>
  <c r="X211" i="1" s="1"/>
  <c r="AH221" i="1"/>
  <c r="AJ221" i="1" s="1"/>
  <c r="X221" i="1" s="1"/>
  <c r="AH213" i="1"/>
  <c r="AJ213" i="1" s="1"/>
  <c r="X213" i="1" s="1"/>
  <c r="AH208" i="1"/>
  <c r="AJ208" i="1" s="1"/>
  <c r="AJ240" i="1"/>
  <c r="AH225" i="1"/>
  <c r="AJ225" i="1" s="1"/>
  <c r="X225" i="1" s="1"/>
  <c r="AH217" i="1"/>
  <c r="AJ217" i="1" s="1"/>
  <c r="X217" i="1" s="1"/>
  <c r="AH215" i="1"/>
  <c r="AJ215" i="1" s="1"/>
  <c r="X215" i="1" s="1"/>
  <c r="AH209" i="1"/>
  <c r="AJ209" i="1" s="1"/>
  <c r="AJ280" i="1"/>
  <c r="AJ258" i="1"/>
  <c r="AJ234" i="1"/>
  <c r="AJ232" i="1"/>
  <c r="AJ301" i="1"/>
  <c r="AJ305" i="1"/>
  <c r="AJ297" i="1"/>
  <c r="AJ266" i="1"/>
  <c r="AJ264" i="1"/>
  <c r="AH294" i="1"/>
  <c r="AJ294" i="1" s="1"/>
  <c r="AH286" i="1"/>
  <c r="AJ286" i="1" s="1"/>
  <c r="AH292" i="1"/>
  <c r="AJ292" i="1" s="1"/>
  <c r="AH284" i="1"/>
  <c r="AJ284" i="1" s="1"/>
  <c r="AH279" i="1"/>
  <c r="AJ279" i="1" s="1"/>
  <c r="AH277" i="1"/>
  <c r="AJ277" i="1" s="1"/>
  <c r="AJ289" i="1"/>
  <c r="AH271" i="1"/>
  <c r="AJ271" i="1" s="1"/>
  <c r="AH255" i="1"/>
  <c r="AJ255" i="1" s="1"/>
  <c r="AJ278" i="1"/>
  <c r="AH265" i="1"/>
  <c r="AJ265" i="1" s="1"/>
  <c r="AH263" i="1"/>
  <c r="AJ263" i="1" s="1"/>
  <c r="AH239" i="1"/>
  <c r="AJ239" i="1" s="1"/>
  <c r="AJ276" i="1"/>
  <c r="AJ274" i="1"/>
  <c r="AH273" i="1"/>
  <c r="AJ273" i="1" s="1"/>
  <c r="AJ270" i="1"/>
  <c r="AJ254" i="1"/>
  <c r="AH245" i="1"/>
  <c r="AJ245" i="1" s="1"/>
  <c r="AH257" i="1"/>
  <c r="AJ257" i="1" s="1"/>
  <c r="AH249" i="1"/>
  <c r="AJ249" i="1" s="1"/>
  <c r="AH275" i="1"/>
  <c r="AJ275" i="1" s="1"/>
  <c r="AH267" i="1"/>
  <c r="AJ267" i="1" s="1"/>
  <c r="AH259" i="1"/>
  <c r="AJ259" i="1" s="1"/>
  <c r="AH251" i="1"/>
  <c r="AJ251" i="1" s="1"/>
  <c r="AH247" i="1"/>
  <c r="AJ247" i="1" s="1"/>
  <c r="AJ242" i="1"/>
  <c r="AH241" i="1"/>
  <c r="AJ241" i="1" s="1"/>
  <c r="AH237" i="1"/>
  <c r="AJ237" i="1" s="1"/>
  <c r="AH269" i="1"/>
  <c r="AJ269" i="1" s="1"/>
  <c r="AJ268" i="1"/>
  <c r="AH261" i="1"/>
  <c r="AJ261" i="1" s="1"/>
  <c r="AJ260" i="1"/>
  <c r="AH253" i="1"/>
  <c r="AJ253" i="1" s="1"/>
  <c r="AH233" i="1"/>
  <c r="AJ233" i="1" s="1"/>
  <c r="AH243" i="1"/>
  <c r="AJ243" i="1" s="1"/>
  <c r="AH235" i="1"/>
  <c r="AJ235" i="1" s="1"/>
  <c r="AH231" i="1"/>
  <c r="AJ231" i="1" s="1"/>
  <c r="AH222" i="1"/>
  <c r="AJ222" i="1" s="1"/>
  <c r="X222" i="1" s="1"/>
  <c r="AH230" i="1"/>
  <c r="AJ230" i="1" s="1"/>
  <c r="AH223" i="1"/>
  <c r="AJ223" i="1" s="1"/>
  <c r="X223" i="1" s="1"/>
  <c r="AH228" i="1"/>
  <c r="AJ228" i="1" s="1"/>
  <c r="AH224" i="1"/>
  <c r="AJ224" i="1" s="1"/>
  <c r="AH220" i="1"/>
  <c r="AJ220" i="1" s="1"/>
  <c r="X220" i="1" s="1"/>
  <c r="AH216" i="1"/>
  <c r="AJ216" i="1" s="1"/>
  <c r="X216" i="1" s="1"/>
  <c r="AH212" i="1"/>
  <c r="AJ212" i="1" s="1"/>
  <c r="X212" i="1" s="1"/>
  <c r="AH218" i="1"/>
  <c r="AJ218" i="1" s="1"/>
  <c r="X218" i="1" s="1"/>
  <c r="AH214" i="1"/>
  <c r="AJ214" i="1" s="1"/>
  <c r="X214" i="1" s="1"/>
  <c r="AH210" i="1"/>
  <c r="AJ210" i="1" s="1"/>
  <c r="Y285" i="1" l="1"/>
  <c r="Y304" i="1"/>
  <c r="Y293" i="1"/>
  <c r="Y291" i="1"/>
  <c r="Y296" i="1"/>
  <c r="Y302" i="1"/>
  <c r="Y283" i="1"/>
  <c r="Y298" i="1"/>
  <c r="Y300" i="1"/>
  <c r="Y306" i="1"/>
  <c r="X229" i="1"/>
  <c r="X238" i="1"/>
  <c r="X252" i="1"/>
  <c r="X260" i="1"/>
  <c r="X268" i="1"/>
  <c r="X227" i="1"/>
  <c r="X257" i="1"/>
  <c r="X254" i="1"/>
  <c r="X273" i="1"/>
  <c r="X278" i="1"/>
  <c r="X271" i="1"/>
  <c r="X289" i="1"/>
  <c r="X284" i="1"/>
  <c r="X295" i="1"/>
  <c r="X307" i="1"/>
  <c r="X256" i="1"/>
  <c r="X299" i="1"/>
  <c r="X240" i="1"/>
  <c r="X288" i="1"/>
  <c r="X224" i="1"/>
  <c r="X230" i="1"/>
  <c r="X231" i="1"/>
  <c r="X243" i="1"/>
  <c r="X236" i="1"/>
  <c r="X253" i="1"/>
  <c r="X261" i="1"/>
  <c r="X269" i="1"/>
  <c r="X241" i="1"/>
  <c r="X245" i="1"/>
  <c r="X262" i="1"/>
  <c r="X274" i="1"/>
  <c r="X263" i="1"/>
  <c r="X226" i="1"/>
  <c r="X297" i="1"/>
  <c r="X232" i="1"/>
  <c r="X258" i="1"/>
  <c r="X272" i="1"/>
  <c r="X250" i="1"/>
  <c r="X290" i="1"/>
  <c r="X210" i="1"/>
  <c r="X228" i="1"/>
  <c r="X235" i="1"/>
  <c r="X242" i="1"/>
  <c r="X246" i="1"/>
  <c r="X275" i="1"/>
  <c r="X270" i="1"/>
  <c r="X276" i="1"/>
  <c r="X239" i="1"/>
  <c r="X255" i="1"/>
  <c r="X277" i="1"/>
  <c r="X264" i="1"/>
  <c r="X305" i="1"/>
  <c r="X234" i="1"/>
  <c r="X280" i="1"/>
  <c r="X209" i="1"/>
  <c r="X287" i="1"/>
  <c r="X303" i="1"/>
  <c r="X233" i="1"/>
  <c r="X237" i="1"/>
  <c r="X244" i="1"/>
  <c r="X247" i="1"/>
  <c r="X251" i="1"/>
  <c r="X259" i="1"/>
  <c r="X267" i="1"/>
  <c r="X249" i="1"/>
  <c r="X265" i="1"/>
  <c r="X281" i="1"/>
  <c r="X279" i="1"/>
  <c r="X292" i="1"/>
  <c r="X286" i="1"/>
  <c r="X294" i="1"/>
  <c r="X266" i="1"/>
  <c r="X301" i="1"/>
  <c r="X248" i="1"/>
  <c r="X282" i="1"/>
  <c r="X208" i="1"/>
  <c r="Y214" i="1"/>
  <c r="Y215" i="1"/>
  <c r="Y220" i="1"/>
  <c r="Y222" i="1"/>
  <c r="A14" i="4"/>
  <c r="B304" i="1" l="1"/>
  <c r="B256" i="1"/>
  <c r="B296" i="1"/>
  <c r="B248" i="1"/>
  <c r="B300" i="1"/>
  <c r="B252" i="1"/>
  <c r="B216" i="1"/>
  <c r="B180" i="1"/>
  <c r="B100" i="1"/>
  <c r="B48" i="1"/>
  <c r="B32" i="1"/>
  <c r="B16" i="1"/>
  <c r="B164" i="1"/>
  <c r="B104" i="1"/>
  <c r="B307" i="1"/>
  <c r="B291" i="1"/>
  <c r="B275" i="1"/>
  <c r="B259" i="1"/>
  <c r="B243" i="1"/>
  <c r="B227" i="1"/>
  <c r="B211" i="1"/>
  <c r="B195" i="1"/>
  <c r="B179" i="1"/>
  <c r="B163" i="1"/>
  <c r="B147" i="1"/>
  <c r="B131" i="1"/>
  <c r="B115" i="1"/>
  <c r="B99" i="1"/>
  <c r="B83" i="1"/>
  <c r="B67" i="1"/>
  <c r="B51" i="1"/>
  <c r="B35" i="1"/>
  <c r="B19" i="1"/>
  <c r="B168" i="1"/>
  <c r="B124" i="1"/>
  <c r="B56" i="1"/>
  <c r="B294" i="1"/>
  <c r="B278" i="1"/>
  <c r="B262" i="1"/>
  <c r="B246" i="1"/>
  <c r="B230" i="1"/>
  <c r="B214" i="1"/>
  <c r="B198" i="1"/>
  <c r="B182" i="1"/>
  <c r="B166" i="1"/>
  <c r="B150" i="1"/>
  <c r="B134" i="1"/>
  <c r="B118" i="1"/>
  <c r="B102" i="1"/>
  <c r="B86" i="1"/>
  <c r="B70" i="1"/>
  <c r="B54" i="1"/>
  <c r="B38" i="1"/>
  <c r="B22" i="1"/>
  <c r="B192" i="1"/>
  <c r="B112" i="1"/>
  <c r="B305" i="1"/>
  <c r="B289" i="1"/>
  <c r="B273" i="1"/>
  <c r="B257" i="1"/>
  <c r="B241" i="1"/>
  <c r="B225" i="1"/>
  <c r="B209" i="1"/>
  <c r="B193" i="1"/>
  <c r="B177" i="1"/>
  <c r="B161" i="1"/>
  <c r="B145" i="1"/>
  <c r="B129" i="1"/>
  <c r="B113" i="1"/>
  <c r="B97" i="1"/>
  <c r="B81" i="1"/>
  <c r="B65" i="1"/>
  <c r="B49" i="1"/>
  <c r="B33" i="1"/>
  <c r="B17" i="1"/>
  <c r="B292" i="1"/>
  <c r="B244" i="1"/>
  <c r="B284" i="1"/>
  <c r="B236" i="1"/>
  <c r="B288" i="1"/>
  <c r="B240" i="1"/>
  <c r="B212" i="1"/>
  <c r="B152" i="1"/>
  <c r="B84" i="1"/>
  <c r="B44" i="1"/>
  <c r="B28" i="1"/>
  <c r="B12" i="1"/>
  <c r="B144" i="1"/>
  <c r="B88" i="1"/>
  <c r="B303" i="1"/>
  <c r="B287" i="1"/>
  <c r="B271" i="1"/>
  <c r="B255" i="1"/>
  <c r="B239" i="1"/>
  <c r="B223" i="1"/>
  <c r="B207" i="1"/>
  <c r="B191" i="1"/>
  <c r="B175" i="1"/>
  <c r="B159" i="1"/>
  <c r="B143" i="1"/>
  <c r="B127" i="1"/>
  <c r="B111" i="1"/>
  <c r="B95" i="1"/>
  <c r="B79" i="1"/>
  <c r="B63" i="1"/>
  <c r="B47" i="1"/>
  <c r="B31" i="1"/>
  <c r="B15" i="1"/>
  <c r="B160" i="1"/>
  <c r="B108" i="1"/>
  <c r="B306" i="1"/>
  <c r="B290" i="1"/>
  <c r="B274" i="1"/>
  <c r="B258" i="1"/>
  <c r="B242" i="1"/>
  <c r="B226" i="1"/>
  <c r="B210" i="1"/>
  <c r="B194" i="1"/>
  <c r="B178" i="1"/>
  <c r="B162" i="1"/>
  <c r="B146" i="1"/>
  <c r="B130" i="1"/>
  <c r="B114" i="1"/>
  <c r="B98" i="1"/>
  <c r="B82" i="1"/>
  <c r="B66" i="1"/>
  <c r="B50" i="1"/>
  <c r="B34" i="1"/>
  <c r="B18" i="1"/>
  <c r="B172" i="1"/>
  <c r="B96" i="1"/>
  <c r="B301" i="1"/>
  <c r="B285" i="1"/>
  <c r="B269" i="1"/>
  <c r="B253" i="1"/>
  <c r="B237" i="1"/>
  <c r="B221" i="1"/>
  <c r="B205" i="1"/>
  <c r="B189" i="1"/>
  <c r="B173" i="1"/>
  <c r="B157" i="1"/>
  <c r="B141" i="1"/>
  <c r="B125" i="1"/>
  <c r="B109" i="1"/>
  <c r="B93" i="1"/>
  <c r="B77" i="1"/>
  <c r="B61" i="1"/>
  <c r="B45" i="1"/>
  <c r="B29" i="1"/>
  <c r="B13" i="1"/>
  <c r="B57" i="1"/>
  <c r="B25" i="1"/>
  <c r="B280" i="1"/>
  <c r="B232" i="1"/>
  <c r="B272" i="1"/>
  <c r="B224" i="1"/>
  <c r="B276" i="1"/>
  <c r="B228" i="1"/>
  <c r="B204" i="1"/>
  <c r="B128" i="1"/>
  <c r="B68" i="1"/>
  <c r="B40" i="1"/>
  <c r="B24" i="1"/>
  <c r="B188" i="1"/>
  <c r="B136" i="1"/>
  <c r="B72" i="1"/>
  <c r="B299" i="1"/>
  <c r="B283" i="1"/>
  <c r="B267" i="1"/>
  <c r="B251" i="1"/>
  <c r="B235" i="1"/>
  <c r="B219" i="1"/>
  <c r="B203" i="1"/>
  <c r="B187" i="1"/>
  <c r="B171" i="1"/>
  <c r="B155" i="1"/>
  <c r="B139" i="1"/>
  <c r="B123" i="1"/>
  <c r="B107" i="1"/>
  <c r="B91" i="1"/>
  <c r="B75" i="1"/>
  <c r="B59" i="1"/>
  <c r="B43" i="1"/>
  <c r="B27" i="1"/>
  <c r="B11" i="1"/>
  <c r="B148" i="1"/>
  <c r="B92" i="1"/>
  <c r="B302" i="1"/>
  <c r="B286" i="1"/>
  <c r="B270" i="1"/>
  <c r="B254" i="1"/>
  <c r="B238" i="1"/>
  <c r="B222" i="1"/>
  <c r="B206" i="1"/>
  <c r="B190" i="1"/>
  <c r="B174" i="1"/>
  <c r="B158" i="1"/>
  <c r="B142" i="1"/>
  <c r="B126" i="1"/>
  <c r="B110" i="1"/>
  <c r="B94" i="1"/>
  <c r="B78" i="1"/>
  <c r="B62" i="1"/>
  <c r="B46" i="1"/>
  <c r="B30" i="1"/>
  <c r="B14" i="1"/>
  <c r="B156" i="1"/>
  <c r="B80" i="1"/>
  <c r="B297" i="1"/>
  <c r="B281" i="1"/>
  <c r="B265" i="1"/>
  <c r="B249" i="1"/>
  <c r="B233" i="1"/>
  <c r="B217" i="1"/>
  <c r="B201" i="1"/>
  <c r="B185" i="1"/>
  <c r="B169" i="1"/>
  <c r="B153" i="1"/>
  <c r="B137" i="1"/>
  <c r="B121" i="1"/>
  <c r="B105" i="1"/>
  <c r="B89" i="1"/>
  <c r="B73" i="1"/>
  <c r="B41" i="1"/>
  <c r="B21" i="1"/>
  <c r="B268" i="1"/>
  <c r="B208" i="1"/>
  <c r="B260" i="1"/>
  <c r="B196" i="1"/>
  <c r="B264" i="1"/>
  <c r="B220" i="1"/>
  <c r="B200" i="1"/>
  <c r="B116" i="1"/>
  <c r="B60" i="1"/>
  <c r="B36" i="1"/>
  <c r="B20" i="1"/>
  <c r="B176" i="1"/>
  <c r="B120" i="1"/>
  <c r="B52" i="1"/>
  <c r="B295" i="1"/>
  <c r="B279" i="1"/>
  <c r="B263" i="1"/>
  <c r="B247" i="1"/>
  <c r="B231" i="1"/>
  <c r="B215" i="1"/>
  <c r="B199" i="1"/>
  <c r="B183" i="1"/>
  <c r="B167" i="1"/>
  <c r="B151" i="1"/>
  <c r="B135" i="1"/>
  <c r="B119" i="1"/>
  <c r="B103" i="1"/>
  <c r="B87" i="1"/>
  <c r="B71" i="1"/>
  <c r="B55" i="1"/>
  <c r="B39" i="1"/>
  <c r="B23" i="1"/>
  <c r="B184" i="1"/>
  <c r="B140" i="1"/>
  <c r="B76" i="1"/>
  <c r="B298" i="1"/>
  <c r="B282" i="1"/>
  <c r="B266" i="1"/>
  <c r="B250" i="1"/>
  <c r="B234" i="1"/>
  <c r="B218" i="1"/>
  <c r="B202" i="1"/>
  <c r="B186" i="1"/>
  <c r="B170" i="1"/>
  <c r="B154" i="1"/>
  <c r="B138" i="1"/>
  <c r="B122" i="1"/>
  <c r="B106" i="1"/>
  <c r="B90" i="1"/>
  <c r="B74" i="1"/>
  <c r="B58" i="1"/>
  <c r="B42" i="1"/>
  <c r="B26" i="1"/>
  <c r="B10" i="1"/>
  <c r="B132" i="1"/>
  <c r="B64" i="1"/>
  <c r="B293" i="1"/>
  <c r="B277" i="1"/>
  <c r="B261" i="1"/>
  <c r="B245" i="1"/>
  <c r="B229" i="1"/>
  <c r="B213" i="1"/>
  <c r="B197" i="1"/>
  <c r="B181" i="1"/>
  <c r="B165" i="1"/>
  <c r="B149" i="1"/>
  <c r="B133" i="1"/>
  <c r="B117" i="1"/>
  <c r="B101" i="1"/>
  <c r="B85" i="1"/>
  <c r="B69" i="1"/>
  <c r="B53" i="1"/>
  <c r="B37" i="1"/>
  <c r="AK8" i="1"/>
  <c r="Y208" i="1"/>
  <c r="Y248" i="1"/>
  <c r="Y266" i="1"/>
  <c r="Y286" i="1"/>
  <c r="Y265" i="1"/>
  <c r="Y233" i="1"/>
  <c r="Y287" i="1"/>
  <c r="Y264" i="1"/>
  <c r="Y275" i="1"/>
  <c r="Y250" i="1"/>
  <c r="Y245" i="1"/>
  <c r="Y230" i="1"/>
  <c r="Y227" i="1"/>
  <c r="Y301" i="1"/>
  <c r="Y279" i="1"/>
  <c r="Y267" i="1"/>
  <c r="Y244" i="1"/>
  <c r="Y303" i="1"/>
  <c r="Y276" i="1"/>
  <c r="Y242" i="1"/>
  <c r="Y290" i="1"/>
  <c r="Y272" i="1"/>
  <c r="Y232" i="1"/>
  <c r="Y226" i="1"/>
  <c r="Y274" i="1"/>
  <c r="Y269" i="1"/>
  <c r="Y243" i="1"/>
  <c r="Y288" i="1"/>
  <c r="Y299" i="1"/>
  <c r="Y289" i="1"/>
  <c r="Y254" i="1"/>
  <c r="Y260" i="1"/>
  <c r="Y282" i="1"/>
  <c r="Y294" i="1"/>
  <c r="Y281" i="1"/>
  <c r="Y237" i="1"/>
  <c r="Y280" i="1"/>
  <c r="Y305" i="1"/>
  <c r="Y277" i="1"/>
  <c r="Y270" i="1"/>
  <c r="Y235" i="1"/>
  <c r="Y262" i="1"/>
  <c r="Y261" i="1"/>
  <c r="Y231" i="1"/>
  <c r="Y256" i="1"/>
  <c r="Y295" i="1"/>
  <c r="Y271" i="1"/>
  <c r="Y252" i="1"/>
  <c r="Y234" i="1"/>
  <c r="Y255" i="1"/>
  <c r="Y228" i="1"/>
  <c r="Y253" i="1"/>
  <c r="Y240" i="1"/>
  <c r="Y278" i="1"/>
  <c r="Y238" i="1"/>
  <c r="Y292" i="1"/>
  <c r="Y249" i="1"/>
  <c r="Y247" i="1"/>
  <c r="Y209" i="1"/>
  <c r="Y239" i="1"/>
  <c r="Y246" i="1"/>
  <c r="Y210" i="1"/>
  <c r="Y258" i="1"/>
  <c r="Y297" i="1"/>
  <c r="Y241" i="1"/>
  <c r="Y236" i="1"/>
  <c r="Y224" i="1"/>
  <c r="Y284" i="1"/>
  <c r="Y273" i="1"/>
  <c r="Y268" i="1"/>
  <c r="Y229" i="1"/>
  <c r="AM9" i="1" l="1"/>
  <c r="U9" i="1" s="1"/>
  <c r="AK9" i="1"/>
  <c r="S9" i="1" s="1"/>
  <c r="AP9" i="1"/>
  <c r="AQ9" i="1"/>
  <c r="AN9" i="1"/>
  <c r="V9" i="1" s="1"/>
  <c r="AS9" i="1"/>
  <c r="AR9" i="1"/>
  <c r="AL9" i="1"/>
  <c r="T9" i="1" s="1"/>
  <c r="AK28" i="1"/>
  <c r="S28" i="1" s="1"/>
  <c r="AP28" i="1"/>
  <c r="AQ28" i="1"/>
  <c r="AR28" i="1"/>
  <c r="AL28" i="1"/>
  <c r="T28" i="1" s="1"/>
  <c r="AM28" i="1"/>
  <c r="U28" i="1" s="1"/>
  <c r="AS28" i="1"/>
  <c r="AN28" i="1"/>
  <c r="V28" i="1" s="1"/>
  <c r="AK132" i="1"/>
  <c r="S132" i="1" s="1"/>
  <c r="AS132" i="1"/>
  <c r="AP132" i="1"/>
  <c r="AQ132" i="1"/>
  <c r="AM132" i="1"/>
  <c r="U132" i="1" s="1"/>
  <c r="AN132" i="1"/>
  <c r="V132" i="1" s="1"/>
  <c r="AR132" i="1"/>
  <c r="AL132" i="1"/>
  <c r="T132" i="1" s="1"/>
  <c r="AK252" i="1"/>
  <c r="S252" i="1" s="1"/>
  <c r="AP252" i="1"/>
  <c r="AQ252" i="1"/>
  <c r="AR252" i="1"/>
  <c r="AN252" i="1"/>
  <c r="V252" i="1" s="1"/>
  <c r="AS252" i="1"/>
  <c r="AM252" i="1"/>
  <c r="U252" i="1" s="1"/>
  <c r="AL252" i="1"/>
  <c r="T252" i="1" s="1"/>
  <c r="AK244" i="1"/>
  <c r="S244" i="1" s="1"/>
  <c r="AP244" i="1"/>
  <c r="AQ244" i="1"/>
  <c r="AR244" i="1"/>
  <c r="AN244" i="1"/>
  <c r="V244" i="1" s="1"/>
  <c r="AM244" i="1"/>
  <c r="U244" i="1" s="1"/>
  <c r="AS244" i="1"/>
  <c r="AL244" i="1"/>
  <c r="T244" i="1" s="1"/>
  <c r="AK208" i="1"/>
  <c r="S208" i="1" s="1"/>
  <c r="AS208" i="1"/>
  <c r="AP208" i="1"/>
  <c r="AQ208" i="1"/>
  <c r="AM208" i="1"/>
  <c r="U208" i="1" s="1"/>
  <c r="AN208" i="1"/>
  <c r="V208" i="1" s="1"/>
  <c r="AR208" i="1"/>
  <c r="AL208" i="1"/>
  <c r="T208" i="1" s="1"/>
  <c r="AK168" i="1"/>
  <c r="S168" i="1" s="1"/>
  <c r="AS168" i="1"/>
  <c r="AP168" i="1"/>
  <c r="AQ168" i="1"/>
  <c r="AM168" i="1"/>
  <c r="U168" i="1" s="1"/>
  <c r="AN168" i="1"/>
  <c r="V168" i="1" s="1"/>
  <c r="AR168" i="1"/>
  <c r="AL168" i="1"/>
  <c r="T168" i="1" s="1"/>
  <c r="AK299" i="1"/>
  <c r="S299" i="1" s="1"/>
  <c r="AP299" i="1"/>
  <c r="AQ299" i="1"/>
  <c r="AR299" i="1"/>
  <c r="AM299" i="1"/>
  <c r="U299" i="1" s="1"/>
  <c r="AN299" i="1"/>
  <c r="V299" i="1" s="1"/>
  <c r="AL299" i="1"/>
  <c r="T299" i="1" s="1"/>
  <c r="AS299" i="1"/>
  <c r="AK251" i="1"/>
  <c r="S251" i="1" s="1"/>
  <c r="AP251" i="1"/>
  <c r="AQ251" i="1"/>
  <c r="AR251" i="1"/>
  <c r="AM251" i="1"/>
  <c r="U251" i="1" s="1"/>
  <c r="AN251" i="1"/>
  <c r="V251" i="1" s="1"/>
  <c r="AL251" i="1"/>
  <c r="T251" i="1" s="1"/>
  <c r="AS251" i="1"/>
  <c r="AK203" i="1"/>
  <c r="S203" i="1" s="1"/>
  <c r="AS203" i="1"/>
  <c r="AP203" i="1"/>
  <c r="AQ203" i="1"/>
  <c r="AL203" i="1"/>
  <c r="T203" i="1" s="1"/>
  <c r="AR203" i="1"/>
  <c r="AM203" i="1"/>
  <c r="U203" i="1" s="1"/>
  <c r="AN203" i="1"/>
  <c r="V203" i="1" s="1"/>
  <c r="AK155" i="1"/>
  <c r="S155" i="1" s="1"/>
  <c r="AS155" i="1"/>
  <c r="AP155" i="1"/>
  <c r="AQ155" i="1"/>
  <c r="AL155" i="1"/>
  <c r="T155" i="1" s="1"/>
  <c r="AR155" i="1"/>
  <c r="AM155" i="1"/>
  <c r="U155" i="1" s="1"/>
  <c r="AN155" i="1"/>
  <c r="V155" i="1" s="1"/>
  <c r="AK107" i="1"/>
  <c r="S107" i="1" s="1"/>
  <c r="AS107" i="1"/>
  <c r="AP107" i="1"/>
  <c r="AQ107" i="1"/>
  <c r="AL107" i="1"/>
  <c r="T107" i="1" s="1"/>
  <c r="AR107" i="1"/>
  <c r="AM107" i="1"/>
  <c r="U107" i="1" s="1"/>
  <c r="AN107" i="1"/>
  <c r="V107" i="1" s="1"/>
  <c r="AK59" i="1"/>
  <c r="S59" i="1" s="1"/>
  <c r="AP59" i="1"/>
  <c r="AQ59" i="1"/>
  <c r="AR59" i="1"/>
  <c r="AS59" i="1"/>
  <c r="AL59" i="1"/>
  <c r="T59" i="1" s="1"/>
  <c r="AM59" i="1"/>
  <c r="U59" i="1" s="1"/>
  <c r="AN59" i="1"/>
  <c r="V59" i="1" s="1"/>
  <c r="AK36" i="1"/>
  <c r="S36" i="1" s="1"/>
  <c r="AP36" i="1"/>
  <c r="AQ36" i="1"/>
  <c r="AR36" i="1"/>
  <c r="AS36" i="1"/>
  <c r="AL36" i="1"/>
  <c r="T36" i="1" s="1"/>
  <c r="AM36" i="1"/>
  <c r="U36" i="1" s="1"/>
  <c r="AN36" i="1"/>
  <c r="V36" i="1" s="1"/>
  <c r="AK262" i="1"/>
  <c r="S262" i="1" s="1"/>
  <c r="AP262" i="1"/>
  <c r="AQ262" i="1"/>
  <c r="AR262" i="1"/>
  <c r="AL262" i="1"/>
  <c r="T262" i="1" s="1"/>
  <c r="AS262" i="1"/>
  <c r="AM262" i="1"/>
  <c r="U262" i="1" s="1"/>
  <c r="AN262" i="1"/>
  <c r="V262" i="1" s="1"/>
  <c r="AK214" i="1"/>
  <c r="S214" i="1" s="1"/>
  <c r="AS214" i="1"/>
  <c r="AP214" i="1"/>
  <c r="AQ214" i="1"/>
  <c r="AR214" i="1"/>
  <c r="AL214" i="1"/>
  <c r="T214" i="1" s="1"/>
  <c r="AN214" i="1"/>
  <c r="V214" i="1" s="1"/>
  <c r="AM214" i="1"/>
  <c r="U214" i="1" s="1"/>
  <c r="AK166" i="1"/>
  <c r="S166" i="1" s="1"/>
  <c r="AS166" i="1"/>
  <c r="AP166" i="1"/>
  <c r="AQ166" i="1"/>
  <c r="AR166" i="1"/>
  <c r="AL166" i="1"/>
  <c r="T166" i="1" s="1"/>
  <c r="AN166" i="1"/>
  <c r="V166" i="1" s="1"/>
  <c r="AM166" i="1"/>
  <c r="U166" i="1" s="1"/>
  <c r="AK118" i="1"/>
  <c r="S118" i="1" s="1"/>
  <c r="AS118" i="1"/>
  <c r="AP118" i="1"/>
  <c r="AQ118" i="1"/>
  <c r="AR118" i="1"/>
  <c r="AL118" i="1"/>
  <c r="T118" i="1" s="1"/>
  <c r="AN118" i="1"/>
  <c r="V118" i="1" s="1"/>
  <c r="AM118" i="1"/>
  <c r="U118" i="1" s="1"/>
  <c r="AK70" i="1"/>
  <c r="S70" i="1" s="1"/>
  <c r="AP70" i="1"/>
  <c r="AQ70" i="1"/>
  <c r="AR70" i="1"/>
  <c r="AS70" i="1"/>
  <c r="AN70" i="1"/>
  <c r="V70" i="1" s="1"/>
  <c r="AL70" i="1"/>
  <c r="T70" i="1" s="1"/>
  <c r="AM70" i="1"/>
  <c r="U70" i="1" s="1"/>
  <c r="AK56" i="1"/>
  <c r="S56" i="1" s="1"/>
  <c r="AP56" i="1"/>
  <c r="AQ56" i="1"/>
  <c r="AR56" i="1"/>
  <c r="AL56" i="1"/>
  <c r="T56" i="1" s="1"/>
  <c r="AS56" i="1"/>
  <c r="AM56" i="1"/>
  <c r="U56" i="1" s="1"/>
  <c r="AN56" i="1"/>
  <c r="V56" i="1" s="1"/>
  <c r="AK269" i="1"/>
  <c r="S269" i="1" s="1"/>
  <c r="AP269" i="1"/>
  <c r="AQ269" i="1"/>
  <c r="AR269" i="1"/>
  <c r="AS269" i="1"/>
  <c r="AL269" i="1"/>
  <c r="T269" i="1" s="1"/>
  <c r="AN269" i="1"/>
  <c r="V269" i="1" s="1"/>
  <c r="AM269" i="1"/>
  <c r="U269" i="1" s="1"/>
  <c r="AK221" i="1"/>
  <c r="S221" i="1" s="1"/>
  <c r="AP221" i="1"/>
  <c r="AQ221" i="1"/>
  <c r="AR221" i="1"/>
  <c r="AS221" i="1"/>
  <c r="AN221" i="1"/>
  <c r="V221" i="1" s="1"/>
  <c r="AL221" i="1"/>
  <c r="T221" i="1" s="1"/>
  <c r="AM221" i="1"/>
  <c r="U221" i="1" s="1"/>
  <c r="AK173" i="1"/>
  <c r="S173" i="1" s="1"/>
  <c r="AS173" i="1"/>
  <c r="AP173" i="1"/>
  <c r="AQ173" i="1"/>
  <c r="AR173" i="1"/>
  <c r="AN173" i="1"/>
  <c r="V173" i="1" s="1"/>
  <c r="AL173" i="1"/>
  <c r="T173" i="1" s="1"/>
  <c r="AM173" i="1"/>
  <c r="U173" i="1" s="1"/>
  <c r="AK125" i="1"/>
  <c r="S125" i="1" s="1"/>
  <c r="AS125" i="1"/>
  <c r="AP125" i="1"/>
  <c r="AQ125" i="1"/>
  <c r="AR125" i="1"/>
  <c r="AN125" i="1"/>
  <c r="V125" i="1" s="1"/>
  <c r="AL125" i="1"/>
  <c r="T125" i="1" s="1"/>
  <c r="AM125" i="1"/>
  <c r="U125" i="1" s="1"/>
  <c r="AK93" i="1"/>
  <c r="S93" i="1" s="1"/>
  <c r="AP93" i="1"/>
  <c r="AQ93" i="1"/>
  <c r="AR93" i="1"/>
  <c r="AS93" i="1"/>
  <c r="AM93" i="1"/>
  <c r="U93" i="1" s="1"/>
  <c r="AN93" i="1"/>
  <c r="V93" i="1" s="1"/>
  <c r="AL93" i="1"/>
  <c r="T93" i="1" s="1"/>
  <c r="AK77" i="1"/>
  <c r="S77" i="1" s="1"/>
  <c r="AP77" i="1"/>
  <c r="AQ77" i="1"/>
  <c r="AR77" i="1"/>
  <c r="AS77" i="1"/>
  <c r="AM77" i="1"/>
  <c r="U77" i="1" s="1"/>
  <c r="AN77" i="1"/>
  <c r="V77" i="1" s="1"/>
  <c r="AL77" i="1"/>
  <c r="T77" i="1" s="1"/>
  <c r="AK45" i="1"/>
  <c r="S45" i="1" s="1"/>
  <c r="AP45" i="1"/>
  <c r="AQ45" i="1"/>
  <c r="AR45" i="1"/>
  <c r="AS45" i="1"/>
  <c r="AM45" i="1"/>
  <c r="U45" i="1" s="1"/>
  <c r="AN45" i="1"/>
  <c r="V45" i="1" s="1"/>
  <c r="AL45" i="1"/>
  <c r="T45" i="1" s="1"/>
  <c r="AK27" i="1"/>
  <c r="S27" i="1" s="1"/>
  <c r="AP27" i="1"/>
  <c r="AQ27" i="1"/>
  <c r="AR27" i="1"/>
  <c r="AS27" i="1"/>
  <c r="AL27" i="1"/>
  <c r="T27" i="1" s="1"/>
  <c r="AM27" i="1"/>
  <c r="U27" i="1" s="1"/>
  <c r="AN27" i="1"/>
  <c r="V27" i="1" s="1"/>
  <c r="AK23" i="1"/>
  <c r="S23" i="1" s="1"/>
  <c r="AP23" i="1"/>
  <c r="AQ23" i="1"/>
  <c r="AR23" i="1"/>
  <c r="AS23" i="1"/>
  <c r="AL23" i="1"/>
  <c r="T23" i="1" s="1"/>
  <c r="AM23" i="1"/>
  <c r="U23" i="1" s="1"/>
  <c r="AN23" i="1"/>
  <c r="V23" i="1" s="1"/>
  <c r="AK19" i="1"/>
  <c r="S19" i="1" s="1"/>
  <c r="AP19" i="1"/>
  <c r="AQ19" i="1"/>
  <c r="AR19" i="1"/>
  <c r="AS19" i="1"/>
  <c r="AL19" i="1"/>
  <c r="T19" i="1" s="1"/>
  <c r="AM19" i="1"/>
  <c r="U19" i="1" s="1"/>
  <c r="AN19" i="1"/>
  <c r="V19" i="1" s="1"/>
  <c r="AK228" i="1"/>
  <c r="S228" i="1" s="1"/>
  <c r="AP228" i="1"/>
  <c r="AQ228" i="1"/>
  <c r="AM228" i="1"/>
  <c r="U228" i="1" s="1"/>
  <c r="AR228" i="1"/>
  <c r="AN228" i="1"/>
  <c r="V228" i="1" s="1"/>
  <c r="AL228" i="1"/>
  <c r="T228" i="1" s="1"/>
  <c r="AS228" i="1"/>
  <c r="AK116" i="1"/>
  <c r="S116" i="1" s="1"/>
  <c r="AS116" i="1"/>
  <c r="AP116" i="1"/>
  <c r="AQ116" i="1"/>
  <c r="AM116" i="1"/>
  <c r="U116" i="1" s="1"/>
  <c r="AN116" i="1"/>
  <c r="V116" i="1" s="1"/>
  <c r="AR116" i="1"/>
  <c r="AL116" i="1"/>
  <c r="T116" i="1" s="1"/>
  <c r="AK192" i="1"/>
  <c r="S192" i="1" s="1"/>
  <c r="AS192" i="1"/>
  <c r="AP192" i="1"/>
  <c r="AQ192" i="1"/>
  <c r="AM192" i="1"/>
  <c r="U192" i="1" s="1"/>
  <c r="AN192" i="1"/>
  <c r="V192" i="1" s="1"/>
  <c r="AR192" i="1"/>
  <c r="AL192" i="1"/>
  <c r="T192" i="1" s="1"/>
  <c r="AK300" i="1"/>
  <c r="S300" i="1" s="1"/>
  <c r="AP300" i="1"/>
  <c r="AQ300" i="1"/>
  <c r="AR300" i="1"/>
  <c r="AN300" i="1"/>
  <c r="V300" i="1" s="1"/>
  <c r="AS300" i="1"/>
  <c r="AM300" i="1"/>
  <c r="U300" i="1" s="1"/>
  <c r="AL300" i="1"/>
  <c r="T300" i="1" s="1"/>
  <c r="AK236" i="1"/>
  <c r="S236" i="1" s="1"/>
  <c r="AP236" i="1"/>
  <c r="AQ236" i="1"/>
  <c r="AR236" i="1"/>
  <c r="AN236" i="1"/>
  <c r="V236" i="1" s="1"/>
  <c r="AM236" i="1"/>
  <c r="U236" i="1" s="1"/>
  <c r="AS236" i="1"/>
  <c r="AL236" i="1"/>
  <c r="T236" i="1" s="1"/>
  <c r="AK172" i="1"/>
  <c r="S172" i="1" s="1"/>
  <c r="AS172" i="1"/>
  <c r="AP172" i="1"/>
  <c r="AQ172" i="1"/>
  <c r="AM172" i="1"/>
  <c r="U172" i="1" s="1"/>
  <c r="AN172" i="1"/>
  <c r="V172" i="1" s="1"/>
  <c r="AL172" i="1"/>
  <c r="T172" i="1" s="1"/>
  <c r="AR172" i="1"/>
  <c r="AK108" i="1"/>
  <c r="S108" i="1" s="1"/>
  <c r="AS108" i="1"/>
  <c r="AP108" i="1"/>
  <c r="AQ108" i="1"/>
  <c r="AM108" i="1"/>
  <c r="U108" i="1" s="1"/>
  <c r="AN108" i="1"/>
  <c r="V108" i="1" s="1"/>
  <c r="AL108" i="1"/>
  <c r="T108" i="1" s="1"/>
  <c r="AR108" i="1"/>
  <c r="AK212" i="1"/>
  <c r="S212" i="1" s="1"/>
  <c r="AS212" i="1"/>
  <c r="AP212" i="1"/>
  <c r="AQ212" i="1"/>
  <c r="AM212" i="1"/>
  <c r="U212" i="1" s="1"/>
  <c r="AN212" i="1"/>
  <c r="V212" i="1" s="1"/>
  <c r="AR212" i="1"/>
  <c r="AL212" i="1"/>
  <c r="T212" i="1" s="1"/>
  <c r="AP304" i="1"/>
  <c r="AQ304" i="1"/>
  <c r="AR304" i="1"/>
  <c r="AN304" i="1"/>
  <c r="V304" i="1" s="1"/>
  <c r="AK304" i="1"/>
  <c r="S304" i="1" s="1"/>
  <c r="AS304" i="1"/>
  <c r="AM304" i="1"/>
  <c r="U304" i="1" s="1"/>
  <c r="AL304" i="1"/>
  <c r="T304" i="1" s="1"/>
  <c r="AK176" i="1"/>
  <c r="S176" i="1" s="1"/>
  <c r="AS176" i="1"/>
  <c r="AP176" i="1"/>
  <c r="AQ176" i="1"/>
  <c r="AM176" i="1"/>
  <c r="U176" i="1" s="1"/>
  <c r="AN176" i="1"/>
  <c r="V176" i="1" s="1"/>
  <c r="AR176" i="1"/>
  <c r="AL176" i="1"/>
  <c r="T176" i="1" s="1"/>
  <c r="AK280" i="1"/>
  <c r="S280" i="1" s="1"/>
  <c r="AP280" i="1"/>
  <c r="AQ280" i="1"/>
  <c r="AR280" i="1"/>
  <c r="AN280" i="1"/>
  <c r="V280" i="1" s="1"/>
  <c r="AS280" i="1"/>
  <c r="AM280" i="1"/>
  <c r="U280" i="1" s="1"/>
  <c r="AL280" i="1"/>
  <c r="T280" i="1" s="1"/>
  <c r="AK216" i="1"/>
  <c r="S216" i="1" s="1"/>
  <c r="AS216" i="1"/>
  <c r="AP216" i="1"/>
  <c r="AQ216" i="1"/>
  <c r="AM216" i="1"/>
  <c r="U216" i="1" s="1"/>
  <c r="AN216" i="1"/>
  <c r="V216" i="1" s="1"/>
  <c r="AR216" i="1"/>
  <c r="AL216" i="1"/>
  <c r="T216" i="1" s="1"/>
  <c r="AK152" i="1"/>
  <c r="S152" i="1" s="1"/>
  <c r="AS152" i="1"/>
  <c r="AP152" i="1"/>
  <c r="AQ152" i="1"/>
  <c r="AM152" i="1"/>
  <c r="U152" i="1" s="1"/>
  <c r="AN152" i="1"/>
  <c r="V152" i="1" s="1"/>
  <c r="AR152" i="1"/>
  <c r="AL152" i="1"/>
  <c r="T152" i="1" s="1"/>
  <c r="AK84" i="1"/>
  <c r="S84" i="1" s="1"/>
  <c r="AP84" i="1"/>
  <c r="AQ84" i="1"/>
  <c r="AR84" i="1"/>
  <c r="AS84" i="1"/>
  <c r="AL84" i="1"/>
  <c r="T84" i="1" s="1"/>
  <c r="AM84" i="1"/>
  <c r="U84" i="1" s="1"/>
  <c r="AN84" i="1"/>
  <c r="V84" i="1" s="1"/>
  <c r="AK32" i="1"/>
  <c r="S32" i="1" s="1"/>
  <c r="AP32" i="1"/>
  <c r="AQ32" i="1"/>
  <c r="AR32" i="1"/>
  <c r="AL32" i="1"/>
  <c r="T32" i="1" s="1"/>
  <c r="AM32" i="1"/>
  <c r="U32" i="1" s="1"/>
  <c r="AN32" i="1"/>
  <c r="V32" i="1" s="1"/>
  <c r="AS32" i="1"/>
  <c r="AK295" i="1"/>
  <c r="S295" i="1" s="1"/>
  <c r="AP295" i="1"/>
  <c r="AQ295" i="1"/>
  <c r="AR295" i="1"/>
  <c r="AM295" i="1"/>
  <c r="U295" i="1" s="1"/>
  <c r="AN295" i="1"/>
  <c r="V295" i="1" s="1"/>
  <c r="AL295" i="1"/>
  <c r="T295" i="1" s="1"/>
  <c r="AS295" i="1"/>
  <c r="AK279" i="1"/>
  <c r="S279" i="1" s="1"/>
  <c r="AP279" i="1"/>
  <c r="AQ279" i="1"/>
  <c r="AR279" i="1"/>
  <c r="AM279" i="1"/>
  <c r="U279" i="1" s="1"/>
  <c r="AN279" i="1"/>
  <c r="V279" i="1" s="1"/>
  <c r="AL279" i="1"/>
  <c r="T279" i="1" s="1"/>
  <c r="AS279" i="1"/>
  <c r="AK263" i="1"/>
  <c r="S263" i="1" s="1"/>
  <c r="AP263" i="1"/>
  <c r="AQ263" i="1"/>
  <c r="AR263" i="1"/>
  <c r="AM263" i="1"/>
  <c r="U263" i="1" s="1"/>
  <c r="AN263" i="1"/>
  <c r="V263" i="1" s="1"/>
  <c r="AL263" i="1"/>
  <c r="T263" i="1" s="1"/>
  <c r="AS263" i="1"/>
  <c r="AK247" i="1"/>
  <c r="S247" i="1" s="1"/>
  <c r="AP247" i="1"/>
  <c r="AQ247" i="1"/>
  <c r="AR247" i="1"/>
  <c r="AS247" i="1"/>
  <c r="AM247" i="1"/>
  <c r="U247" i="1" s="1"/>
  <c r="AN247" i="1"/>
  <c r="V247" i="1" s="1"/>
  <c r="AL247" i="1"/>
  <c r="T247" i="1" s="1"/>
  <c r="AK231" i="1"/>
  <c r="S231" i="1" s="1"/>
  <c r="AP231" i="1"/>
  <c r="AQ231" i="1"/>
  <c r="AR231" i="1"/>
  <c r="AS231" i="1"/>
  <c r="AM231" i="1"/>
  <c r="U231" i="1" s="1"/>
  <c r="AN231" i="1"/>
  <c r="V231" i="1" s="1"/>
  <c r="AL231" i="1"/>
  <c r="T231" i="1" s="1"/>
  <c r="AK215" i="1"/>
  <c r="S215" i="1" s="1"/>
  <c r="AS215" i="1"/>
  <c r="AP215" i="1"/>
  <c r="AQ215" i="1"/>
  <c r="AL215" i="1"/>
  <c r="T215" i="1" s="1"/>
  <c r="AR215" i="1"/>
  <c r="AM215" i="1"/>
  <c r="U215" i="1" s="1"/>
  <c r="AN215" i="1"/>
  <c r="V215" i="1" s="1"/>
  <c r="AK199" i="1"/>
  <c r="S199" i="1" s="1"/>
  <c r="AS199" i="1"/>
  <c r="AP199" i="1"/>
  <c r="AQ199" i="1"/>
  <c r="AL199" i="1"/>
  <c r="T199" i="1" s="1"/>
  <c r="AR199" i="1"/>
  <c r="AM199" i="1"/>
  <c r="U199" i="1" s="1"/>
  <c r="AN199" i="1"/>
  <c r="V199" i="1" s="1"/>
  <c r="AK183" i="1"/>
  <c r="S183" i="1" s="1"/>
  <c r="AS183" i="1"/>
  <c r="AP183" i="1"/>
  <c r="AQ183" i="1"/>
  <c r="AL183" i="1"/>
  <c r="T183" i="1" s="1"/>
  <c r="AR183" i="1"/>
  <c r="AM183" i="1"/>
  <c r="U183" i="1" s="1"/>
  <c r="AN183" i="1"/>
  <c r="V183" i="1" s="1"/>
  <c r="AK167" i="1"/>
  <c r="S167" i="1" s="1"/>
  <c r="AS167" i="1"/>
  <c r="AP167" i="1"/>
  <c r="AQ167" i="1"/>
  <c r="AL167" i="1"/>
  <c r="T167" i="1" s="1"/>
  <c r="AR167" i="1"/>
  <c r="AM167" i="1"/>
  <c r="U167" i="1" s="1"/>
  <c r="AN167" i="1"/>
  <c r="V167" i="1" s="1"/>
  <c r="AK151" i="1"/>
  <c r="S151" i="1" s="1"/>
  <c r="AS151" i="1"/>
  <c r="AP151" i="1"/>
  <c r="AQ151" i="1"/>
  <c r="AL151" i="1"/>
  <c r="T151" i="1" s="1"/>
  <c r="AR151" i="1"/>
  <c r="AM151" i="1"/>
  <c r="U151" i="1" s="1"/>
  <c r="AN151" i="1"/>
  <c r="V151" i="1" s="1"/>
  <c r="AK135" i="1"/>
  <c r="S135" i="1" s="1"/>
  <c r="AS135" i="1"/>
  <c r="AP135" i="1"/>
  <c r="AQ135" i="1"/>
  <c r="AL135" i="1"/>
  <c r="T135" i="1" s="1"/>
  <c r="AR135" i="1"/>
  <c r="AM135" i="1"/>
  <c r="U135" i="1" s="1"/>
  <c r="AN135" i="1"/>
  <c r="V135" i="1" s="1"/>
  <c r="AK119" i="1"/>
  <c r="S119" i="1" s="1"/>
  <c r="AS119" i="1"/>
  <c r="AP119" i="1"/>
  <c r="AQ119" i="1"/>
  <c r="AL119" i="1"/>
  <c r="T119" i="1" s="1"/>
  <c r="AR119" i="1"/>
  <c r="AM119" i="1"/>
  <c r="U119" i="1" s="1"/>
  <c r="AN119" i="1"/>
  <c r="V119" i="1" s="1"/>
  <c r="AK103" i="1"/>
  <c r="S103" i="1" s="1"/>
  <c r="AS103" i="1"/>
  <c r="AP103" i="1"/>
  <c r="AQ103" i="1"/>
  <c r="AL103" i="1"/>
  <c r="T103" i="1" s="1"/>
  <c r="AR103" i="1"/>
  <c r="AM103" i="1"/>
  <c r="U103" i="1" s="1"/>
  <c r="AN103" i="1"/>
  <c r="V103" i="1" s="1"/>
  <c r="AK87" i="1"/>
  <c r="S87" i="1" s="1"/>
  <c r="AP87" i="1"/>
  <c r="AQ87" i="1"/>
  <c r="AR87" i="1"/>
  <c r="AS87" i="1"/>
  <c r="AL87" i="1"/>
  <c r="T87" i="1" s="1"/>
  <c r="AM87" i="1"/>
  <c r="U87" i="1" s="1"/>
  <c r="AN87" i="1"/>
  <c r="V87" i="1" s="1"/>
  <c r="AK71" i="1"/>
  <c r="S71" i="1" s="1"/>
  <c r="AP71" i="1"/>
  <c r="AQ71" i="1"/>
  <c r="AR71" i="1"/>
  <c r="AS71" i="1"/>
  <c r="AL71" i="1"/>
  <c r="T71" i="1" s="1"/>
  <c r="AM71" i="1"/>
  <c r="U71" i="1" s="1"/>
  <c r="AN71" i="1"/>
  <c r="V71" i="1" s="1"/>
  <c r="AK55" i="1"/>
  <c r="S55" i="1" s="1"/>
  <c r="AP55" i="1"/>
  <c r="AQ55" i="1"/>
  <c r="AR55" i="1"/>
  <c r="AS55" i="1"/>
  <c r="AL55" i="1"/>
  <c r="T55" i="1" s="1"/>
  <c r="AM55" i="1"/>
  <c r="U55" i="1" s="1"/>
  <c r="AN55" i="1"/>
  <c r="V55" i="1" s="1"/>
  <c r="AK39" i="1"/>
  <c r="S39" i="1" s="1"/>
  <c r="AP39" i="1"/>
  <c r="AQ39" i="1"/>
  <c r="AR39" i="1"/>
  <c r="AS39" i="1"/>
  <c r="AL39" i="1"/>
  <c r="T39" i="1" s="1"/>
  <c r="AM39" i="1"/>
  <c r="U39" i="1" s="1"/>
  <c r="AN39" i="1"/>
  <c r="V39" i="1" s="1"/>
  <c r="AK76" i="1"/>
  <c r="S76" i="1" s="1"/>
  <c r="AP76" i="1"/>
  <c r="AQ76" i="1"/>
  <c r="AR76" i="1"/>
  <c r="AL76" i="1"/>
  <c r="T76" i="1" s="1"/>
  <c r="AM76" i="1"/>
  <c r="U76" i="1" s="1"/>
  <c r="AS76" i="1"/>
  <c r="AN76" i="1"/>
  <c r="V76" i="1" s="1"/>
  <c r="AP306" i="1"/>
  <c r="AQ306" i="1"/>
  <c r="AR306" i="1"/>
  <c r="AL306" i="1"/>
  <c r="T306" i="1" s="1"/>
  <c r="AM306" i="1"/>
  <c r="U306" i="1" s="1"/>
  <c r="AS306" i="1"/>
  <c r="AK306" i="1"/>
  <c r="S306" i="1" s="1"/>
  <c r="AN306" i="1"/>
  <c r="V306" i="1" s="1"/>
  <c r="AK290" i="1"/>
  <c r="S290" i="1" s="1"/>
  <c r="AP290" i="1"/>
  <c r="AQ290" i="1"/>
  <c r="AR290" i="1"/>
  <c r="AL290" i="1"/>
  <c r="T290" i="1" s="1"/>
  <c r="AS290" i="1"/>
  <c r="AM290" i="1"/>
  <c r="U290" i="1" s="1"/>
  <c r="AN290" i="1"/>
  <c r="V290" i="1" s="1"/>
  <c r="AK274" i="1"/>
  <c r="S274" i="1" s="1"/>
  <c r="AP274" i="1"/>
  <c r="AQ274" i="1"/>
  <c r="AR274" i="1"/>
  <c r="AL274" i="1"/>
  <c r="T274" i="1" s="1"/>
  <c r="AS274" i="1"/>
  <c r="AM274" i="1"/>
  <c r="U274" i="1" s="1"/>
  <c r="AN274" i="1"/>
  <c r="V274" i="1" s="1"/>
  <c r="AK258" i="1"/>
  <c r="S258" i="1" s="1"/>
  <c r="AP258" i="1"/>
  <c r="AQ258" i="1"/>
  <c r="AR258" i="1"/>
  <c r="AL258" i="1"/>
  <c r="T258" i="1" s="1"/>
  <c r="AS258" i="1"/>
  <c r="AM258" i="1"/>
  <c r="U258" i="1" s="1"/>
  <c r="AN258" i="1"/>
  <c r="V258" i="1" s="1"/>
  <c r="AK242" i="1"/>
  <c r="S242" i="1" s="1"/>
  <c r="AP242" i="1"/>
  <c r="AQ242" i="1"/>
  <c r="AR242" i="1"/>
  <c r="AL242" i="1"/>
  <c r="T242" i="1" s="1"/>
  <c r="AS242" i="1"/>
  <c r="AM242" i="1"/>
  <c r="U242" i="1" s="1"/>
  <c r="AN242" i="1"/>
  <c r="V242" i="1" s="1"/>
  <c r="AK226" i="1"/>
  <c r="S226" i="1" s="1"/>
  <c r="AP226" i="1"/>
  <c r="AQ226" i="1"/>
  <c r="AR226" i="1"/>
  <c r="AL226" i="1"/>
  <c r="T226" i="1" s="1"/>
  <c r="AS226" i="1"/>
  <c r="AM226" i="1"/>
  <c r="U226" i="1" s="1"/>
  <c r="AN226" i="1"/>
  <c r="V226" i="1" s="1"/>
  <c r="AK210" i="1"/>
  <c r="S210" i="1" s="1"/>
  <c r="AS210" i="1"/>
  <c r="AP210" i="1"/>
  <c r="AQ210" i="1"/>
  <c r="AR210" i="1"/>
  <c r="AL210" i="1"/>
  <c r="T210" i="1" s="1"/>
  <c r="AM210" i="1"/>
  <c r="U210" i="1" s="1"/>
  <c r="AN210" i="1"/>
  <c r="V210" i="1" s="1"/>
  <c r="AK194" i="1"/>
  <c r="S194" i="1" s="1"/>
  <c r="AS194" i="1"/>
  <c r="AP194" i="1"/>
  <c r="AQ194" i="1"/>
  <c r="AR194" i="1"/>
  <c r="AL194" i="1"/>
  <c r="T194" i="1" s="1"/>
  <c r="AM194" i="1"/>
  <c r="U194" i="1" s="1"/>
  <c r="AN194" i="1"/>
  <c r="V194" i="1" s="1"/>
  <c r="AK178" i="1"/>
  <c r="S178" i="1" s="1"/>
  <c r="AS178" i="1"/>
  <c r="AP178" i="1"/>
  <c r="AQ178" i="1"/>
  <c r="AR178" i="1"/>
  <c r="AL178" i="1"/>
  <c r="T178" i="1" s="1"/>
  <c r="AM178" i="1"/>
  <c r="U178" i="1" s="1"/>
  <c r="AN178" i="1"/>
  <c r="V178" i="1" s="1"/>
  <c r="AK162" i="1"/>
  <c r="S162" i="1" s="1"/>
  <c r="AS162" i="1"/>
  <c r="AP162" i="1"/>
  <c r="AQ162" i="1"/>
  <c r="AR162" i="1"/>
  <c r="AL162" i="1"/>
  <c r="T162" i="1" s="1"/>
  <c r="AM162" i="1"/>
  <c r="U162" i="1" s="1"/>
  <c r="AN162" i="1"/>
  <c r="V162" i="1" s="1"/>
  <c r="AK146" i="1"/>
  <c r="S146" i="1" s="1"/>
  <c r="AS146" i="1"/>
  <c r="AP146" i="1"/>
  <c r="AQ146" i="1"/>
  <c r="AR146" i="1"/>
  <c r="AL146" i="1"/>
  <c r="T146" i="1" s="1"/>
  <c r="AM146" i="1"/>
  <c r="U146" i="1" s="1"/>
  <c r="AN146" i="1"/>
  <c r="V146" i="1" s="1"/>
  <c r="AK130" i="1"/>
  <c r="S130" i="1" s="1"/>
  <c r="AS130" i="1"/>
  <c r="AP130" i="1"/>
  <c r="AQ130" i="1"/>
  <c r="AR130" i="1"/>
  <c r="AL130" i="1"/>
  <c r="T130" i="1" s="1"/>
  <c r="AM130" i="1"/>
  <c r="U130" i="1" s="1"/>
  <c r="AN130" i="1"/>
  <c r="V130" i="1" s="1"/>
  <c r="AK114" i="1"/>
  <c r="S114" i="1" s="1"/>
  <c r="AS114" i="1"/>
  <c r="AP114" i="1"/>
  <c r="AQ114" i="1"/>
  <c r="AR114" i="1"/>
  <c r="AL114" i="1"/>
  <c r="T114" i="1" s="1"/>
  <c r="AM114" i="1"/>
  <c r="U114" i="1" s="1"/>
  <c r="AN114" i="1"/>
  <c r="V114" i="1" s="1"/>
  <c r="AK98" i="1"/>
  <c r="S98" i="1" s="1"/>
  <c r="AP98" i="1"/>
  <c r="AQ98" i="1"/>
  <c r="AR98" i="1"/>
  <c r="AS98" i="1"/>
  <c r="AN98" i="1"/>
  <c r="V98" i="1" s="1"/>
  <c r="AL98" i="1"/>
  <c r="T98" i="1" s="1"/>
  <c r="AM98" i="1"/>
  <c r="U98" i="1" s="1"/>
  <c r="AK82" i="1"/>
  <c r="S82" i="1" s="1"/>
  <c r="AP82" i="1"/>
  <c r="AQ82" i="1"/>
  <c r="AR82" i="1"/>
  <c r="AS82" i="1"/>
  <c r="AN82" i="1"/>
  <c r="V82" i="1" s="1"/>
  <c r="AL82" i="1"/>
  <c r="T82" i="1" s="1"/>
  <c r="AM82" i="1"/>
  <c r="U82" i="1" s="1"/>
  <c r="AK66" i="1"/>
  <c r="S66" i="1" s="1"/>
  <c r="AP66" i="1"/>
  <c r="AQ66" i="1"/>
  <c r="AR66" i="1"/>
  <c r="AS66" i="1"/>
  <c r="AN66" i="1"/>
  <c r="V66" i="1" s="1"/>
  <c r="AL66" i="1"/>
  <c r="T66" i="1" s="1"/>
  <c r="AM66" i="1"/>
  <c r="U66" i="1" s="1"/>
  <c r="AK50" i="1"/>
  <c r="S50" i="1" s="1"/>
  <c r="AP50" i="1"/>
  <c r="AQ50" i="1"/>
  <c r="AR50" i="1"/>
  <c r="AS50" i="1"/>
  <c r="AN50" i="1"/>
  <c r="V50" i="1" s="1"/>
  <c r="AL50" i="1"/>
  <c r="T50" i="1" s="1"/>
  <c r="AM50" i="1"/>
  <c r="U50" i="1" s="1"/>
  <c r="AK34" i="1"/>
  <c r="S34" i="1" s="1"/>
  <c r="AP34" i="1"/>
  <c r="AQ34" i="1"/>
  <c r="AR34" i="1"/>
  <c r="AS34" i="1"/>
  <c r="AN34" i="1"/>
  <c r="V34" i="1" s="1"/>
  <c r="AL34" i="1"/>
  <c r="T34" i="1" s="1"/>
  <c r="AM34" i="1"/>
  <c r="U34" i="1" s="1"/>
  <c r="AK48" i="1"/>
  <c r="S48" i="1" s="1"/>
  <c r="AP48" i="1"/>
  <c r="AQ48" i="1"/>
  <c r="AR48" i="1"/>
  <c r="AL48" i="1"/>
  <c r="T48" i="1" s="1"/>
  <c r="AM48" i="1"/>
  <c r="U48" i="1" s="1"/>
  <c r="AN48" i="1"/>
  <c r="V48" i="1" s="1"/>
  <c r="AS48" i="1"/>
  <c r="AK297" i="1"/>
  <c r="S297" i="1" s="1"/>
  <c r="AP297" i="1"/>
  <c r="AQ297" i="1"/>
  <c r="AR297" i="1"/>
  <c r="AS297" i="1"/>
  <c r="AL297" i="1"/>
  <c r="T297" i="1" s="1"/>
  <c r="AN297" i="1"/>
  <c r="V297" i="1" s="1"/>
  <c r="AM297" i="1"/>
  <c r="U297" i="1" s="1"/>
  <c r="AK281" i="1"/>
  <c r="S281" i="1" s="1"/>
  <c r="AP281" i="1"/>
  <c r="AQ281" i="1"/>
  <c r="AR281" i="1"/>
  <c r="AS281" i="1"/>
  <c r="AL281" i="1"/>
  <c r="T281" i="1" s="1"/>
  <c r="AN281" i="1"/>
  <c r="V281" i="1" s="1"/>
  <c r="AM281" i="1"/>
  <c r="U281" i="1" s="1"/>
  <c r="AK265" i="1"/>
  <c r="S265" i="1" s="1"/>
  <c r="AP265" i="1"/>
  <c r="AQ265" i="1"/>
  <c r="AR265" i="1"/>
  <c r="AS265" i="1"/>
  <c r="AL265" i="1"/>
  <c r="T265" i="1" s="1"/>
  <c r="AN265" i="1"/>
  <c r="V265" i="1" s="1"/>
  <c r="AM265" i="1"/>
  <c r="U265" i="1" s="1"/>
  <c r="AK249" i="1"/>
  <c r="S249" i="1" s="1"/>
  <c r="AP249" i="1"/>
  <c r="AQ249" i="1"/>
  <c r="AR249" i="1"/>
  <c r="AS249" i="1"/>
  <c r="AL249" i="1"/>
  <c r="T249" i="1" s="1"/>
  <c r="AN249" i="1"/>
  <c r="V249" i="1" s="1"/>
  <c r="AM249" i="1"/>
  <c r="U249" i="1" s="1"/>
  <c r="AK233" i="1"/>
  <c r="S233" i="1" s="1"/>
  <c r="AP233" i="1"/>
  <c r="AQ233" i="1"/>
  <c r="AR233" i="1"/>
  <c r="AS233" i="1"/>
  <c r="AL233" i="1"/>
  <c r="T233" i="1" s="1"/>
  <c r="AN233" i="1"/>
  <c r="V233" i="1" s="1"/>
  <c r="AM233" i="1"/>
  <c r="U233" i="1" s="1"/>
  <c r="AK217" i="1"/>
  <c r="S217" i="1" s="1"/>
  <c r="AS217" i="1"/>
  <c r="AP217" i="1"/>
  <c r="AQ217" i="1"/>
  <c r="AR217" i="1"/>
  <c r="AN217" i="1"/>
  <c r="V217" i="1" s="1"/>
  <c r="AM217" i="1"/>
  <c r="U217" i="1" s="1"/>
  <c r="AL217" i="1"/>
  <c r="T217" i="1" s="1"/>
  <c r="AK201" i="1"/>
  <c r="S201" i="1" s="1"/>
  <c r="AS201" i="1"/>
  <c r="AP201" i="1"/>
  <c r="AQ201" i="1"/>
  <c r="AR201" i="1"/>
  <c r="AN201" i="1"/>
  <c r="V201" i="1" s="1"/>
  <c r="AM201" i="1"/>
  <c r="U201" i="1" s="1"/>
  <c r="AL201" i="1"/>
  <c r="T201" i="1" s="1"/>
  <c r="AK185" i="1"/>
  <c r="S185" i="1" s="1"/>
  <c r="AS185" i="1"/>
  <c r="AP185" i="1"/>
  <c r="AQ185" i="1"/>
  <c r="AR185" i="1"/>
  <c r="AN185" i="1"/>
  <c r="V185" i="1" s="1"/>
  <c r="AM185" i="1"/>
  <c r="U185" i="1" s="1"/>
  <c r="AL185" i="1"/>
  <c r="T185" i="1" s="1"/>
  <c r="AK169" i="1"/>
  <c r="S169" i="1" s="1"/>
  <c r="AS169" i="1"/>
  <c r="AP169" i="1"/>
  <c r="AQ169" i="1"/>
  <c r="AR169" i="1"/>
  <c r="AN169" i="1"/>
  <c r="V169" i="1" s="1"/>
  <c r="AM169" i="1"/>
  <c r="U169" i="1" s="1"/>
  <c r="AL169" i="1"/>
  <c r="T169" i="1" s="1"/>
  <c r="AK153" i="1"/>
  <c r="S153" i="1" s="1"/>
  <c r="AS153" i="1"/>
  <c r="AP153" i="1"/>
  <c r="AQ153" i="1"/>
  <c r="AR153" i="1"/>
  <c r="AN153" i="1"/>
  <c r="V153" i="1" s="1"/>
  <c r="AM153" i="1"/>
  <c r="U153" i="1" s="1"/>
  <c r="AL153" i="1"/>
  <c r="T153" i="1" s="1"/>
  <c r="AK137" i="1"/>
  <c r="S137" i="1" s="1"/>
  <c r="AS137" i="1"/>
  <c r="AP137" i="1"/>
  <c r="AQ137" i="1"/>
  <c r="AR137" i="1"/>
  <c r="AN137" i="1"/>
  <c r="V137" i="1" s="1"/>
  <c r="AM137" i="1"/>
  <c r="U137" i="1" s="1"/>
  <c r="AL137" i="1"/>
  <c r="T137" i="1" s="1"/>
  <c r="AK121" i="1"/>
  <c r="S121" i="1" s="1"/>
  <c r="AS121" i="1"/>
  <c r="AP121" i="1"/>
  <c r="AQ121" i="1"/>
  <c r="AR121" i="1"/>
  <c r="AN121" i="1"/>
  <c r="V121" i="1" s="1"/>
  <c r="AM121" i="1"/>
  <c r="U121" i="1" s="1"/>
  <c r="AL121" i="1"/>
  <c r="T121" i="1" s="1"/>
  <c r="AK105" i="1"/>
  <c r="S105" i="1" s="1"/>
  <c r="AS105" i="1"/>
  <c r="AP105" i="1"/>
  <c r="AQ105" i="1"/>
  <c r="AR105" i="1"/>
  <c r="AN105" i="1"/>
  <c r="V105" i="1" s="1"/>
  <c r="AM105" i="1"/>
  <c r="U105" i="1" s="1"/>
  <c r="AL105" i="1"/>
  <c r="T105" i="1" s="1"/>
  <c r="AK89" i="1"/>
  <c r="S89" i="1" s="1"/>
  <c r="AP89" i="1"/>
  <c r="AQ89" i="1"/>
  <c r="AR89" i="1"/>
  <c r="AS89" i="1"/>
  <c r="AM89" i="1"/>
  <c r="U89" i="1" s="1"/>
  <c r="AN89" i="1"/>
  <c r="V89" i="1" s="1"/>
  <c r="AL89" i="1"/>
  <c r="T89" i="1" s="1"/>
  <c r="AK73" i="1"/>
  <c r="S73" i="1" s="1"/>
  <c r="AP73" i="1"/>
  <c r="AQ73" i="1"/>
  <c r="AR73" i="1"/>
  <c r="AS73" i="1"/>
  <c r="AM73" i="1"/>
  <c r="U73" i="1" s="1"/>
  <c r="AN73" i="1"/>
  <c r="V73" i="1" s="1"/>
  <c r="AL73" i="1"/>
  <c r="T73" i="1" s="1"/>
  <c r="AK57" i="1"/>
  <c r="S57" i="1" s="1"/>
  <c r="AP57" i="1"/>
  <c r="AQ57" i="1"/>
  <c r="AR57" i="1"/>
  <c r="AS57" i="1"/>
  <c r="AM57" i="1"/>
  <c r="U57" i="1" s="1"/>
  <c r="AN57" i="1"/>
  <c r="V57" i="1" s="1"/>
  <c r="AL57" i="1"/>
  <c r="T57" i="1" s="1"/>
  <c r="AK41" i="1"/>
  <c r="S41" i="1" s="1"/>
  <c r="AP41" i="1"/>
  <c r="AQ41" i="1"/>
  <c r="AR41" i="1"/>
  <c r="AS41" i="1"/>
  <c r="AM41" i="1"/>
  <c r="U41" i="1" s="1"/>
  <c r="AN41" i="1"/>
  <c r="V41" i="1" s="1"/>
  <c r="AL41" i="1"/>
  <c r="T41" i="1" s="1"/>
  <c r="AK20" i="1"/>
  <c r="S20" i="1" s="1"/>
  <c r="AP20" i="1"/>
  <c r="AQ20" i="1"/>
  <c r="AR20" i="1"/>
  <c r="AS20" i="1"/>
  <c r="AL20" i="1"/>
  <c r="T20" i="1" s="1"/>
  <c r="AM20" i="1"/>
  <c r="U20" i="1" s="1"/>
  <c r="AN20" i="1"/>
  <c r="V20" i="1" s="1"/>
  <c r="AK260" i="1"/>
  <c r="S260" i="1" s="1"/>
  <c r="AP260" i="1"/>
  <c r="AQ260" i="1"/>
  <c r="AR260" i="1"/>
  <c r="AN260" i="1"/>
  <c r="V260" i="1" s="1"/>
  <c r="AS260" i="1"/>
  <c r="AM260" i="1"/>
  <c r="U260" i="1" s="1"/>
  <c r="AL260" i="1"/>
  <c r="T260" i="1" s="1"/>
  <c r="AK112" i="1"/>
  <c r="S112" i="1" s="1"/>
  <c r="AS112" i="1"/>
  <c r="AP112" i="1"/>
  <c r="AQ112" i="1"/>
  <c r="AM112" i="1"/>
  <c r="U112" i="1" s="1"/>
  <c r="AN112" i="1"/>
  <c r="V112" i="1" s="1"/>
  <c r="AR112" i="1"/>
  <c r="AL112" i="1"/>
  <c r="T112" i="1" s="1"/>
  <c r="AK124" i="1"/>
  <c r="S124" i="1" s="1"/>
  <c r="AS124" i="1"/>
  <c r="AP124" i="1"/>
  <c r="AQ124" i="1"/>
  <c r="AM124" i="1"/>
  <c r="U124" i="1" s="1"/>
  <c r="AN124" i="1"/>
  <c r="V124" i="1" s="1"/>
  <c r="AL124" i="1"/>
  <c r="T124" i="1" s="1"/>
  <c r="AR124" i="1"/>
  <c r="AK296" i="1"/>
  <c r="S296" i="1" s="1"/>
  <c r="AP296" i="1"/>
  <c r="AQ296" i="1"/>
  <c r="AR296" i="1"/>
  <c r="AN296" i="1"/>
  <c r="V296" i="1" s="1"/>
  <c r="AS296" i="1"/>
  <c r="AM296" i="1"/>
  <c r="U296" i="1" s="1"/>
  <c r="AL296" i="1"/>
  <c r="T296" i="1" s="1"/>
  <c r="AK104" i="1"/>
  <c r="S104" i="1" s="1"/>
  <c r="AS104" i="1"/>
  <c r="AP104" i="1"/>
  <c r="AQ104" i="1"/>
  <c r="AM104" i="1"/>
  <c r="U104" i="1" s="1"/>
  <c r="AN104" i="1"/>
  <c r="V104" i="1" s="1"/>
  <c r="AR104" i="1"/>
  <c r="AL104" i="1"/>
  <c r="T104" i="1" s="1"/>
  <c r="AK283" i="1"/>
  <c r="S283" i="1" s="1"/>
  <c r="AP283" i="1"/>
  <c r="AQ283" i="1"/>
  <c r="AR283" i="1"/>
  <c r="AM283" i="1"/>
  <c r="U283" i="1" s="1"/>
  <c r="AN283" i="1"/>
  <c r="V283" i="1" s="1"/>
  <c r="AL283" i="1"/>
  <c r="T283" i="1" s="1"/>
  <c r="AS283" i="1"/>
  <c r="AK219" i="1"/>
  <c r="S219" i="1" s="1"/>
  <c r="AS219" i="1"/>
  <c r="AP219" i="1"/>
  <c r="AQ219" i="1"/>
  <c r="AL219" i="1"/>
  <c r="T219" i="1" s="1"/>
  <c r="AR219" i="1"/>
  <c r="AM219" i="1"/>
  <c r="U219" i="1" s="1"/>
  <c r="AN219" i="1"/>
  <c r="V219" i="1" s="1"/>
  <c r="AK171" i="1"/>
  <c r="S171" i="1" s="1"/>
  <c r="AS171" i="1"/>
  <c r="AP171" i="1"/>
  <c r="AQ171" i="1"/>
  <c r="AL171" i="1"/>
  <c r="T171" i="1" s="1"/>
  <c r="AR171" i="1"/>
  <c r="AM171" i="1"/>
  <c r="U171" i="1" s="1"/>
  <c r="AN171" i="1"/>
  <c r="V171" i="1" s="1"/>
  <c r="AK123" i="1"/>
  <c r="S123" i="1" s="1"/>
  <c r="AS123" i="1"/>
  <c r="AP123" i="1"/>
  <c r="AQ123" i="1"/>
  <c r="AL123" i="1"/>
  <c r="T123" i="1" s="1"/>
  <c r="AR123" i="1"/>
  <c r="AM123" i="1"/>
  <c r="U123" i="1" s="1"/>
  <c r="AN123" i="1"/>
  <c r="V123" i="1" s="1"/>
  <c r="AK75" i="1"/>
  <c r="S75" i="1" s="1"/>
  <c r="AP75" i="1"/>
  <c r="AQ75" i="1"/>
  <c r="AR75" i="1"/>
  <c r="AS75" i="1"/>
  <c r="AL75" i="1"/>
  <c r="T75" i="1" s="1"/>
  <c r="AM75" i="1"/>
  <c r="U75" i="1" s="1"/>
  <c r="AN75" i="1"/>
  <c r="V75" i="1" s="1"/>
  <c r="AK88" i="1"/>
  <c r="S88" i="1" s="1"/>
  <c r="AP88" i="1"/>
  <c r="AQ88" i="1"/>
  <c r="AR88" i="1"/>
  <c r="AL88" i="1"/>
  <c r="T88" i="1" s="1"/>
  <c r="AS88" i="1"/>
  <c r="AM88" i="1"/>
  <c r="U88" i="1" s="1"/>
  <c r="AN88" i="1"/>
  <c r="V88" i="1" s="1"/>
  <c r="AK278" i="1"/>
  <c r="S278" i="1" s="1"/>
  <c r="AP278" i="1"/>
  <c r="AQ278" i="1"/>
  <c r="AR278" i="1"/>
  <c r="AL278" i="1"/>
  <c r="T278" i="1" s="1"/>
  <c r="AS278" i="1"/>
  <c r="AM278" i="1"/>
  <c r="U278" i="1" s="1"/>
  <c r="AN278" i="1"/>
  <c r="V278" i="1" s="1"/>
  <c r="AK230" i="1"/>
  <c r="S230" i="1" s="1"/>
  <c r="AP230" i="1"/>
  <c r="AQ230" i="1"/>
  <c r="AR230" i="1"/>
  <c r="AL230" i="1"/>
  <c r="T230" i="1" s="1"/>
  <c r="AM230" i="1"/>
  <c r="U230" i="1" s="1"/>
  <c r="AS230" i="1"/>
  <c r="AN230" i="1"/>
  <c r="V230" i="1" s="1"/>
  <c r="AK198" i="1"/>
  <c r="S198" i="1" s="1"/>
  <c r="AS198" i="1"/>
  <c r="AP198" i="1"/>
  <c r="AQ198" i="1"/>
  <c r="AR198" i="1"/>
  <c r="AL198" i="1"/>
  <c r="T198" i="1" s="1"/>
  <c r="AN198" i="1"/>
  <c r="V198" i="1" s="1"/>
  <c r="AM198" i="1"/>
  <c r="U198" i="1" s="1"/>
  <c r="AK150" i="1"/>
  <c r="S150" i="1" s="1"/>
  <c r="AS150" i="1"/>
  <c r="AP150" i="1"/>
  <c r="AQ150" i="1"/>
  <c r="AR150" i="1"/>
  <c r="AL150" i="1"/>
  <c r="T150" i="1" s="1"/>
  <c r="AN150" i="1"/>
  <c r="V150" i="1" s="1"/>
  <c r="AM150" i="1"/>
  <c r="U150" i="1" s="1"/>
  <c r="AK102" i="1"/>
  <c r="S102" i="1" s="1"/>
  <c r="AS102" i="1"/>
  <c r="AP102" i="1"/>
  <c r="AQ102" i="1"/>
  <c r="AR102" i="1"/>
  <c r="AL102" i="1"/>
  <c r="T102" i="1" s="1"/>
  <c r="AN102" i="1"/>
  <c r="V102" i="1" s="1"/>
  <c r="AM102" i="1"/>
  <c r="U102" i="1" s="1"/>
  <c r="AK54" i="1"/>
  <c r="S54" i="1" s="1"/>
  <c r="AP54" i="1"/>
  <c r="AQ54" i="1"/>
  <c r="AR54" i="1"/>
  <c r="AS54" i="1"/>
  <c r="AN54" i="1"/>
  <c r="V54" i="1" s="1"/>
  <c r="AL54" i="1"/>
  <c r="T54" i="1" s="1"/>
  <c r="AM54" i="1"/>
  <c r="U54" i="1" s="1"/>
  <c r="AP301" i="1"/>
  <c r="AQ301" i="1"/>
  <c r="AR301" i="1"/>
  <c r="AS301" i="1"/>
  <c r="AK301" i="1"/>
  <c r="S301" i="1" s="1"/>
  <c r="AL301" i="1"/>
  <c r="T301" i="1" s="1"/>
  <c r="AN301" i="1"/>
  <c r="V301" i="1" s="1"/>
  <c r="AM301" i="1"/>
  <c r="U301" i="1" s="1"/>
  <c r="AK253" i="1"/>
  <c r="S253" i="1" s="1"/>
  <c r="AP253" i="1"/>
  <c r="AQ253" i="1"/>
  <c r="AR253" i="1"/>
  <c r="AS253" i="1"/>
  <c r="AL253" i="1"/>
  <c r="T253" i="1" s="1"/>
  <c r="AN253" i="1"/>
  <c r="V253" i="1" s="1"/>
  <c r="AM253" i="1"/>
  <c r="U253" i="1" s="1"/>
  <c r="AK205" i="1"/>
  <c r="S205" i="1" s="1"/>
  <c r="AS205" i="1"/>
  <c r="AP205" i="1"/>
  <c r="AQ205" i="1"/>
  <c r="AR205" i="1"/>
  <c r="AN205" i="1"/>
  <c r="V205" i="1" s="1"/>
  <c r="AL205" i="1"/>
  <c r="T205" i="1" s="1"/>
  <c r="AM205" i="1"/>
  <c r="U205" i="1" s="1"/>
  <c r="AK157" i="1"/>
  <c r="S157" i="1" s="1"/>
  <c r="AS157" i="1"/>
  <c r="AP157" i="1"/>
  <c r="AQ157" i="1"/>
  <c r="AR157" i="1"/>
  <c r="AN157" i="1"/>
  <c r="V157" i="1" s="1"/>
  <c r="AL157" i="1"/>
  <c r="T157" i="1" s="1"/>
  <c r="AM157" i="1"/>
  <c r="U157" i="1" s="1"/>
  <c r="AK61" i="1"/>
  <c r="S61" i="1" s="1"/>
  <c r="AP61" i="1"/>
  <c r="AQ61" i="1"/>
  <c r="AR61" i="1"/>
  <c r="AS61" i="1"/>
  <c r="AM61" i="1"/>
  <c r="U61" i="1" s="1"/>
  <c r="AN61" i="1"/>
  <c r="V61" i="1" s="1"/>
  <c r="AL61" i="1"/>
  <c r="T61" i="1" s="1"/>
  <c r="AK30" i="1"/>
  <c r="S30" i="1" s="1"/>
  <c r="AP30" i="1"/>
  <c r="AQ30" i="1"/>
  <c r="AR30" i="1"/>
  <c r="AS30" i="1"/>
  <c r="AN30" i="1"/>
  <c r="V30" i="1" s="1"/>
  <c r="AL30" i="1"/>
  <c r="T30" i="1" s="1"/>
  <c r="AM30" i="1"/>
  <c r="U30" i="1" s="1"/>
  <c r="AK288" i="1"/>
  <c r="S288" i="1" s="1"/>
  <c r="AP288" i="1"/>
  <c r="AQ288" i="1"/>
  <c r="AR288" i="1"/>
  <c r="AN288" i="1"/>
  <c r="V288" i="1" s="1"/>
  <c r="AS288" i="1"/>
  <c r="AM288" i="1"/>
  <c r="U288" i="1" s="1"/>
  <c r="AL288" i="1"/>
  <c r="T288" i="1" s="1"/>
  <c r="AK160" i="1"/>
  <c r="S160" i="1" s="1"/>
  <c r="AS160" i="1"/>
  <c r="AP160" i="1"/>
  <c r="AQ160" i="1"/>
  <c r="AM160" i="1"/>
  <c r="U160" i="1" s="1"/>
  <c r="AN160" i="1"/>
  <c r="V160" i="1" s="1"/>
  <c r="AR160" i="1"/>
  <c r="AL160" i="1"/>
  <c r="T160" i="1" s="1"/>
  <c r="AK284" i="1"/>
  <c r="S284" i="1" s="1"/>
  <c r="AP284" i="1"/>
  <c r="AQ284" i="1"/>
  <c r="AR284" i="1"/>
  <c r="AN284" i="1"/>
  <c r="V284" i="1" s="1"/>
  <c r="AS284" i="1"/>
  <c r="AM284" i="1"/>
  <c r="U284" i="1" s="1"/>
  <c r="AL284" i="1"/>
  <c r="T284" i="1" s="1"/>
  <c r="AK220" i="1"/>
  <c r="S220" i="1" s="1"/>
  <c r="AS220" i="1"/>
  <c r="AP220" i="1"/>
  <c r="AQ220" i="1"/>
  <c r="AM220" i="1"/>
  <c r="U220" i="1" s="1"/>
  <c r="AN220" i="1"/>
  <c r="V220" i="1" s="1"/>
  <c r="AL220" i="1"/>
  <c r="T220" i="1" s="1"/>
  <c r="AR220" i="1"/>
  <c r="AK156" i="1"/>
  <c r="S156" i="1" s="1"/>
  <c r="AS156" i="1"/>
  <c r="AP156" i="1"/>
  <c r="AQ156" i="1"/>
  <c r="AM156" i="1"/>
  <c r="U156" i="1" s="1"/>
  <c r="AN156" i="1"/>
  <c r="V156" i="1" s="1"/>
  <c r="AL156" i="1"/>
  <c r="T156" i="1" s="1"/>
  <c r="AR156" i="1"/>
  <c r="AK92" i="1"/>
  <c r="S92" i="1" s="1"/>
  <c r="AP92" i="1"/>
  <c r="AQ92" i="1"/>
  <c r="AR92" i="1"/>
  <c r="AL92" i="1"/>
  <c r="T92" i="1" s="1"/>
  <c r="AM92" i="1"/>
  <c r="U92" i="1" s="1"/>
  <c r="AS92" i="1"/>
  <c r="AN92" i="1"/>
  <c r="V92" i="1" s="1"/>
  <c r="AK180" i="1"/>
  <c r="S180" i="1" s="1"/>
  <c r="AS180" i="1"/>
  <c r="AP180" i="1"/>
  <c r="AQ180" i="1"/>
  <c r="AM180" i="1"/>
  <c r="U180" i="1" s="1"/>
  <c r="AN180" i="1"/>
  <c r="V180" i="1" s="1"/>
  <c r="AR180" i="1"/>
  <c r="AL180" i="1"/>
  <c r="T180" i="1" s="1"/>
  <c r="AK272" i="1"/>
  <c r="S272" i="1" s="1"/>
  <c r="AP272" i="1"/>
  <c r="AQ272" i="1"/>
  <c r="AR272" i="1"/>
  <c r="AN272" i="1"/>
  <c r="V272" i="1" s="1"/>
  <c r="AS272" i="1"/>
  <c r="AM272" i="1"/>
  <c r="U272" i="1" s="1"/>
  <c r="AL272" i="1"/>
  <c r="T272" i="1" s="1"/>
  <c r="AK144" i="1"/>
  <c r="S144" i="1" s="1"/>
  <c r="AS144" i="1"/>
  <c r="AP144" i="1"/>
  <c r="AQ144" i="1"/>
  <c r="AM144" i="1"/>
  <c r="U144" i="1" s="1"/>
  <c r="AN144" i="1"/>
  <c r="V144" i="1" s="1"/>
  <c r="AR144" i="1"/>
  <c r="AL144" i="1"/>
  <c r="T144" i="1" s="1"/>
  <c r="AK264" i="1"/>
  <c r="S264" i="1" s="1"/>
  <c r="AP264" i="1"/>
  <c r="AQ264" i="1"/>
  <c r="AR264" i="1"/>
  <c r="AN264" i="1"/>
  <c r="V264" i="1" s="1"/>
  <c r="AS264" i="1"/>
  <c r="AM264" i="1"/>
  <c r="U264" i="1" s="1"/>
  <c r="AL264" i="1"/>
  <c r="T264" i="1" s="1"/>
  <c r="AK200" i="1"/>
  <c r="S200" i="1" s="1"/>
  <c r="AS200" i="1"/>
  <c r="AP200" i="1"/>
  <c r="AQ200" i="1"/>
  <c r="AM200" i="1"/>
  <c r="U200" i="1" s="1"/>
  <c r="AN200" i="1"/>
  <c r="V200" i="1" s="1"/>
  <c r="AR200" i="1"/>
  <c r="AL200" i="1"/>
  <c r="T200" i="1" s="1"/>
  <c r="AK136" i="1"/>
  <c r="S136" i="1" s="1"/>
  <c r="AS136" i="1"/>
  <c r="AP136" i="1"/>
  <c r="AQ136" i="1"/>
  <c r="AM136" i="1"/>
  <c r="U136" i="1" s="1"/>
  <c r="AN136" i="1"/>
  <c r="V136" i="1" s="1"/>
  <c r="AR136" i="1"/>
  <c r="AL136" i="1"/>
  <c r="T136" i="1" s="1"/>
  <c r="AK72" i="1"/>
  <c r="S72" i="1" s="1"/>
  <c r="AP72" i="1"/>
  <c r="AQ72" i="1"/>
  <c r="AR72" i="1"/>
  <c r="AL72" i="1"/>
  <c r="T72" i="1" s="1"/>
  <c r="AS72" i="1"/>
  <c r="AM72" i="1"/>
  <c r="U72" i="1" s="1"/>
  <c r="AN72" i="1"/>
  <c r="V72" i="1" s="1"/>
  <c r="AP307" i="1"/>
  <c r="AQ307" i="1"/>
  <c r="AR307" i="1"/>
  <c r="AM307" i="1"/>
  <c r="U307" i="1" s="1"/>
  <c r="AN307" i="1"/>
  <c r="V307" i="1" s="1"/>
  <c r="AL307" i="1"/>
  <c r="T307" i="1" s="1"/>
  <c r="AS307" i="1"/>
  <c r="AK307" i="1"/>
  <c r="S307" i="1" s="1"/>
  <c r="AK291" i="1"/>
  <c r="S291" i="1" s="1"/>
  <c r="AP291" i="1"/>
  <c r="AQ291" i="1"/>
  <c r="AR291" i="1"/>
  <c r="AM291" i="1"/>
  <c r="U291" i="1" s="1"/>
  <c r="AN291" i="1"/>
  <c r="V291" i="1" s="1"/>
  <c r="AL291" i="1"/>
  <c r="T291" i="1" s="1"/>
  <c r="AS291" i="1"/>
  <c r="AK275" i="1"/>
  <c r="S275" i="1" s="1"/>
  <c r="AP275" i="1"/>
  <c r="AQ275" i="1"/>
  <c r="AR275" i="1"/>
  <c r="AM275" i="1"/>
  <c r="U275" i="1" s="1"/>
  <c r="AN275" i="1"/>
  <c r="V275" i="1" s="1"/>
  <c r="AL275" i="1"/>
  <c r="T275" i="1" s="1"/>
  <c r="AS275" i="1"/>
  <c r="AK259" i="1"/>
  <c r="S259" i="1" s="1"/>
  <c r="AP259" i="1"/>
  <c r="AQ259" i="1"/>
  <c r="AR259" i="1"/>
  <c r="AM259" i="1"/>
  <c r="U259" i="1" s="1"/>
  <c r="AN259" i="1"/>
  <c r="V259" i="1" s="1"/>
  <c r="AL259" i="1"/>
  <c r="T259" i="1" s="1"/>
  <c r="AS259" i="1"/>
  <c r="AK243" i="1"/>
  <c r="S243" i="1" s="1"/>
  <c r="AP243" i="1"/>
  <c r="AQ243" i="1"/>
  <c r="AR243" i="1"/>
  <c r="AS243" i="1"/>
  <c r="AM243" i="1"/>
  <c r="U243" i="1" s="1"/>
  <c r="AN243" i="1"/>
  <c r="V243" i="1" s="1"/>
  <c r="AL243" i="1"/>
  <c r="T243" i="1" s="1"/>
  <c r="AK227" i="1"/>
  <c r="S227" i="1" s="1"/>
  <c r="AP227" i="1"/>
  <c r="AQ227" i="1"/>
  <c r="AR227" i="1"/>
  <c r="AS227" i="1"/>
  <c r="AL227" i="1"/>
  <c r="T227" i="1" s="1"/>
  <c r="AM227" i="1"/>
  <c r="U227" i="1" s="1"/>
  <c r="AN227" i="1"/>
  <c r="V227" i="1" s="1"/>
  <c r="AK211" i="1"/>
  <c r="S211" i="1" s="1"/>
  <c r="AS211" i="1"/>
  <c r="AP211" i="1"/>
  <c r="AQ211" i="1"/>
  <c r="AL211" i="1"/>
  <c r="T211" i="1" s="1"/>
  <c r="AR211" i="1"/>
  <c r="AM211" i="1"/>
  <c r="U211" i="1" s="1"/>
  <c r="AN211" i="1"/>
  <c r="V211" i="1" s="1"/>
  <c r="AK195" i="1"/>
  <c r="S195" i="1" s="1"/>
  <c r="AS195" i="1"/>
  <c r="AP195" i="1"/>
  <c r="AQ195" i="1"/>
  <c r="AL195" i="1"/>
  <c r="T195" i="1" s="1"/>
  <c r="AR195" i="1"/>
  <c r="AM195" i="1"/>
  <c r="U195" i="1" s="1"/>
  <c r="AN195" i="1"/>
  <c r="V195" i="1" s="1"/>
  <c r="AK179" i="1"/>
  <c r="S179" i="1" s="1"/>
  <c r="AS179" i="1"/>
  <c r="AP179" i="1"/>
  <c r="AQ179" i="1"/>
  <c r="AL179" i="1"/>
  <c r="T179" i="1" s="1"/>
  <c r="AR179" i="1"/>
  <c r="AM179" i="1"/>
  <c r="U179" i="1" s="1"/>
  <c r="AN179" i="1"/>
  <c r="V179" i="1" s="1"/>
  <c r="AK163" i="1"/>
  <c r="S163" i="1" s="1"/>
  <c r="AS163" i="1"/>
  <c r="AP163" i="1"/>
  <c r="AQ163" i="1"/>
  <c r="AL163" i="1"/>
  <c r="T163" i="1" s="1"/>
  <c r="AR163" i="1"/>
  <c r="AM163" i="1"/>
  <c r="U163" i="1" s="1"/>
  <c r="AN163" i="1"/>
  <c r="V163" i="1" s="1"/>
  <c r="AK147" i="1"/>
  <c r="S147" i="1" s="1"/>
  <c r="AS147" i="1"/>
  <c r="AP147" i="1"/>
  <c r="AQ147" i="1"/>
  <c r="AL147" i="1"/>
  <c r="T147" i="1" s="1"/>
  <c r="AR147" i="1"/>
  <c r="AM147" i="1"/>
  <c r="U147" i="1" s="1"/>
  <c r="AN147" i="1"/>
  <c r="V147" i="1" s="1"/>
  <c r="AK131" i="1"/>
  <c r="S131" i="1" s="1"/>
  <c r="AS131" i="1"/>
  <c r="AP131" i="1"/>
  <c r="AQ131" i="1"/>
  <c r="AL131" i="1"/>
  <c r="T131" i="1" s="1"/>
  <c r="AR131" i="1"/>
  <c r="AM131" i="1"/>
  <c r="U131" i="1" s="1"/>
  <c r="AN131" i="1"/>
  <c r="V131" i="1" s="1"/>
  <c r="AK115" i="1"/>
  <c r="S115" i="1" s="1"/>
  <c r="AS115" i="1"/>
  <c r="AP115" i="1"/>
  <c r="AQ115" i="1"/>
  <c r="AL115" i="1"/>
  <c r="T115" i="1" s="1"/>
  <c r="AR115" i="1"/>
  <c r="AM115" i="1"/>
  <c r="U115" i="1" s="1"/>
  <c r="AN115" i="1"/>
  <c r="V115" i="1" s="1"/>
  <c r="AK99" i="1"/>
  <c r="S99" i="1" s="1"/>
  <c r="AP99" i="1"/>
  <c r="AQ99" i="1"/>
  <c r="AR99" i="1"/>
  <c r="AS99" i="1"/>
  <c r="AL99" i="1"/>
  <c r="T99" i="1" s="1"/>
  <c r="AM99" i="1"/>
  <c r="U99" i="1" s="1"/>
  <c r="AN99" i="1"/>
  <c r="V99" i="1" s="1"/>
  <c r="AK83" i="1"/>
  <c r="S83" i="1" s="1"/>
  <c r="AP83" i="1"/>
  <c r="AQ83" i="1"/>
  <c r="AR83" i="1"/>
  <c r="AS83" i="1"/>
  <c r="AL83" i="1"/>
  <c r="T83" i="1" s="1"/>
  <c r="AM83" i="1"/>
  <c r="U83" i="1" s="1"/>
  <c r="AN83" i="1"/>
  <c r="V83" i="1" s="1"/>
  <c r="AK67" i="1"/>
  <c r="S67" i="1" s="1"/>
  <c r="AP67" i="1"/>
  <c r="AQ67" i="1"/>
  <c r="AR67" i="1"/>
  <c r="AS67" i="1"/>
  <c r="AL67" i="1"/>
  <c r="T67" i="1" s="1"/>
  <c r="AM67" i="1"/>
  <c r="U67" i="1" s="1"/>
  <c r="AN67" i="1"/>
  <c r="V67" i="1" s="1"/>
  <c r="AK51" i="1"/>
  <c r="S51" i="1" s="1"/>
  <c r="AP51" i="1"/>
  <c r="AQ51" i="1"/>
  <c r="AR51" i="1"/>
  <c r="AS51" i="1"/>
  <c r="AL51" i="1"/>
  <c r="T51" i="1" s="1"/>
  <c r="AM51" i="1"/>
  <c r="U51" i="1" s="1"/>
  <c r="AN51" i="1"/>
  <c r="V51" i="1" s="1"/>
  <c r="AK35" i="1"/>
  <c r="S35" i="1" s="1"/>
  <c r="AP35" i="1"/>
  <c r="AQ35" i="1"/>
  <c r="AR35" i="1"/>
  <c r="AS35" i="1"/>
  <c r="AL35" i="1"/>
  <c r="T35" i="1" s="1"/>
  <c r="AM35" i="1"/>
  <c r="U35" i="1" s="1"/>
  <c r="AN35" i="1"/>
  <c r="V35" i="1" s="1"/>
  <c r="AK60" i="1"/>
  <c r="S60" i="1" s="1"/>
  <c r="AP60" i="1"/>
  <c r="AQ60" i="1"/>
  <c r="AR60" i="1"/>
  <c r="AL60" i="1"/>
  <c r="T60" i="1" s="1"/>
  <c r="AM60" i="1"/>
  <c r="U60" i="1" s="1"/>
  <c r="AS60" i="1"/>
  <c r="AN60" i="1"/>
  <c r="V60" i="1" s="1"/>
  <c r="AP302" i="1"/>
  <c r="AQ302" i="1"/>
  <c r="AR302" i="1"/>
  <c r="AS302" i="1"/>
  <c r="AK302" i="1"/>
  <c r="S302" i="1" s="1"/>
  <c r="AK286" i="1"/>
  <c r="S286" i="1" s="1"/>
  <c r="AP286" i="1"/>
  <c r="AQ286" i="1"/>
  <c r="AR286" i="1"/>
  <c r="AL286" i="1"/>
  <c r="T286" i="1" s="1"/>
  <c r="AS286" i="1"/>
  <c r="AM286" i="1"/>
  <c r="U286" i="1" s="1"/>
  <c r="AN286" i="1"/>
  <c r="V286" i="1" s="1"/>
  <c r="AK270" i="1"/>
  <c r="S270" i="1" s="1"/>
  <c r="AP270" i="1"/>
  <c r="AQ270" i="1"/>
  <c r="AR270" i="1"/>
  <c r="AL270" i="1"/>
  <c r="T270" i="1" s="1"/>
  <c r="AS270" i="1"/>
  <c r="AM270" i="1"/>
  <c r="U270" i="1" s="1"/>
  <c r="AN270" i="1"/>
  <c r="V270" i="1" s="1"/>
  <c r="AK254" i="1"/>
  <c r="S254" i="1" s="1"/>
  <c r="AP254" i="1"/>
  <c r="AQ254" i="1"/>
  <c r="AR254" i="1"/>
  <c r="AL254" i="1"/>
  <c r="T254" i="1" s="1"/>
  <c r="AS254" i="1"/>
  <c r="AM254" i="1"/>
  <c r="U254" i="1" s="1"/>
  <c r="AN254" i="1"/>
  <c r="V254" i="1" s="1"/>
  <c r="AK238" i="1"/>
  <c r="S238" i="1" s="1"/>
  <c r="AP238" i="1"/>
  <c r="AQ238" i="1"/>
  <c r="AR238" i="1"/>
  <c r="AL238" i="1"/>
  <c r="T238" i="1" s="1"/>
  <c r="AM238" i="1"/>
  <c r="U238" i="1" s="1"/>
  <c r="AS238" i="1"/>
  <c r="AN238" i="1"/>
  <c r="V238" i="1" s="1"/>
  <c r="AK222" i="1"/>
  <c r="S222" i="1" s="1"/>
  <c r="AP222" i="1"/>
  <c r="AQ222" i="1"/>
  <c r="AR222" i="1"/>
  <c r="AL222" i="1"/>
  <c r="T222" i="1" s="1"/>
  <c r="AN222" i="1"/>
  <c r="V222" i="1" s="1"/>
  <c r="AS222" i="1"/>
  <c r="AM222" i="1"/>
  <c r="U222" i="1" s="1"/>
  <c r="AK206" i="1"/>
  <c r="S206" i="1" s="1"/>
  <c r="AS206" i="1"/>
  <c r="AP206" i="1"/>
  <c r="AQ206" i="1"/>
  <c r="AR206" i="1"/>
  <c r="AL206" i="1"/>
  <c r="T206" i="1" s="1"/>
  <c r="AN206" i="1"/>
  <c r="V206" i="1" s="1"/>
  <c r="AM206" i="1"/>
  <c r="U206" i="1" s="1"/>
  <c r="AK190" i="1"/>
  <c r="S190" i="1" s="1"/>
  <c r="AS190" i="1"/>
  <c r="AP190" i="1"/>
  <c r="AQ190" i="1"/>
  <c r="AR190" i="1"/>
  <c r="AL190" i="1"/>
  <c r="T190" i="1" s="1"/>
  <c r="AN190" i="1"/>
  <c r="V190" i="1" s="1"/>
  <c r="AM190" i="1"/>
  <c r="U190" i="1" s="1"/>
  <c r="AK174" i="1"/>
  <c r="S174" i="1" s="1"/>
  <c r="AS174" i="1"/>
  <c r="AP174" i="1"/>
  <c r="AQ174" i="1"/>
  <c r="AR174" i="1"/>
  <c r="AL174" i="1"/>
  <c r="T174" i="1" s="1"/>
  <c r="AN174" i="1"/>
  <c r="V174" i="1" s="1"/>
  <c r="AM174" i="1"/>
  <c r="U174" i="1" s="1"/>
  <c r="AK158" i="1"/>
  <c r="S158" i="1" s="1"/>
  <c r="AS158" i="1"/>
  <c r="AP158" i="1"/>
  <c r="AQ158" i="1"/>
  <c r="AR158" i="1"/>
  <c r="AL158" i="1"/>
  <c r="T158" i="1" s="1"/>
  <c r="AN158" i="1"/>
  <c r="V158" i="1" s="1"/>
  <c r="AM158" i="1"/>
  <c r="U158" i="1" s="1"/>
  <c r="AK142" i="1"/>
  <c r="S142" i="1" s="1"/>
  <c r="AS142" i="1"/>
  <c r="AP142" i="1"/>
  <c r="AQ142" i="1"/>
  <c r="AR142" i="1"/>
  <c r="AL142" i="1"/>
  <c r="T142" i="1" s="1"/>
  <c r="AN142" i="1"/>
  <c r="V142" i="1" s="1"/>
  <c r="AM142" i="1"/>
  <c r="U142" i="1" s="1"/>
  <c r="AK126" i="1"/>
  <c r="S126" i="1" s="1"/>
  <c r="AS126" i="1"/>
  <c r="AP126" i="1"/>
  <c r="AQ126" i="1"/>
  <c r="AR126" i="1"/>
  <c r="AL126" i="1"/>
  <c r="T126" i="1" s="1"/>
  <c r="AN126" i="1"/>
  <c r="V126" i="1" s="1"/>
  <c r="AM126" i="1"/>
  <c r="U126" i="1" s="1"/>
  <c r="AK110" i="1"/>
  <c r="S110" i="1" s="1"/>
  <c r="AS110" i="1"/>
  <c r="AP110" i="1"/>
  <c r="AQ110" i="1"/>
  <c r="AR110" i="1"/>
  <c r="AL110" i="1"/>
  <c r="T110" i="1" s="1"/>
  <c r="AN110" i="1"/>
  <c r="V110" i="1" s="1"/>
  <c r="AM110" i="1"/>
  <c r="U110" i="1" s="1"/>
  <c r="AK94" i="1"/>
  <c r="S94" i="1" s="1"/>
  <c r="AP94" i="1"/>
  <c r="AQ94" i="1"/>
  <c r="AR94" i="1"/>
  <c r="AS94" i="1"/>
  <c r="AN94" i="1"/>
  <c r="V94" i="1" s="1"/>
  <c r="AL94" i="1"/>
  <c r="T94" i="1" s="1"/>
  <c r="AM94" i="1"/>
  <c r="U94" i="1" s="1"/>
  <c r="AK78" i="1"/>
  <c r="S78" i="1" s="1"/>
  <c r="AP78" i="1"/>
  <c r="AQ78" i="1"/>
  <c r="AR78" i="1"/>
  <c r="AS78" i="1"/>
  <c r="AN78" i="1"/>
  <c r="V78" i="1" s="1"/>
  <c r="AL78" i="1"/>
  <c r="T78" i="1" s="1"/>
  <c r="AM78" i="1"/>
  <c r="U78" i="1" s="1"/>
  <c r="AK62" i="1"/>
  <c r="S62" i="1" s="1"/>
  <c r="AP62" i="1"/>
  <c r="AQ62" i="1"/>
  <c r="AR62" i="1"/>
  <c r="AS62" i="1"/>
  <c r="AN62" i="1"/>
  <c r="V62" i="1" s="1"/>
  <c r="AL62" i="1"/>
  <c r="T62" i="1" s="1"/>
  <c r="AM62" i="1"/>
  <c r="U62" i="1" s="1"/>
  <c r="AK46" i="1"/>
  <c r="S46" i="1" s="1"/>
  <c r="AP46" i="1"/>
  <c r="AQ46" i="1"/>
  <c r="AR46" i="1"/>
  <c r="AS46" i="1"/>
  <c r="AN46" i="1"/>
  <c r="V46" i="1" s="1"/>
  <c r="AL46" i="1"/>
  <c r="T46" i="1" s="1"/>
  <c r="AM46" i="1"/>
  <c r="U46" i="1" s="1"/>
  <c r="AK80" i="1"/>
  <c r="S80" i="1" s="1"/>
  <c r="AP80" i="1"/>
  <c r="AQ80" i="1"/>
  <c r="AR80" i="1"/>
  <c r="AL80" i="1"/>
  <c r="T80" i="1" s="1"/>
  <c r="AM80" i="1"/>
  <c r="U80" i="1" s="1"/>
  <c r="AN80" i="1"/>
  <c r="V80" i="1" s="1"/>
  <c r="AS80" i="1"/>
  <c r="AK40" i="1"/>
  <c r="S40" i="1" s="1"/>
  <c r="AP40" i="1"/>
  <c r="AQ40" i="1"/>
  <c r="AR40" i="1"/>
  <c r="AL40" i="1"/>
  <c r="T40" i="1" s="1"/>
  <c r="AS40" i="1"/>
  <c r="AM40" i="1"/>
  <c r="U40" i="1" s="1"/>
  <c r="AN40" i="1"/>
  <c r="V40" i="1" s="1"/>
  <c r="AK293" i="1"/>
  <c r="S293" i="1" s="1"/>
  <c r="AP293" i="1"/>
  <c r="AQ293" i="1"/>
  <c r="AR293" i="1"/>
  <c r="AS293" i="1"/>
  <c r="AL293" i="1"/>
  <c r="T293" i="1" s="1"/>
  <c r="AN293" i="1"/>
  <c r="V293" i="1" s="1"/>
  <c r="AM293" i="1"/>
  <c r="U293" i="1" s="1"/>
  <c r="AK277" i="1"/>
  <c r="S277" i="1" s="1"/>
  <c r="AP277" i="1"/>
  <c r="AQ277" i="1"/>
  <c r="AR277" i="1"/>
  <c r="AS277" i="1"/>
  <c r="AL277" i="1"/>
  <c r="T277" i="1" s="1"/>
  <c r="AN277" i="1"/>
  <c r="V277" i="1" s="1"/>
  <c r="AM277" i="1"/>
  <c r="U277" i="1" s="1"/>
  <c r="AK261" i="1"/>
  <c r="S261" i="1" s="1"/>
  <c r="AP261" i="1"/>
  <c r="AQ261" i="1"/>
  <c r="AR261" i="1"/>
  <c r="AS261" i="1"/>
  <c r="AL261" i="1"/>
  <c r="T261" i="1" s="1"/>
  <c r="AN261" i="1"/>
  <c r="V261" i="1" s="1"/>
  <c r="AM261" i="1"/>
  <c r="U261" i="1" s="1"/>
  <c r="AK245" i="1"/>
  <c r="S245" i="1" s="1"/>
  <c r="AP245" i="1"/>
  <c r="AQ245" i="1"/>
  <c r="AR245" i="1"/>
  <c r="AS245" i="1"/>
  <c r="AL245" i="1"/>
  <c r="T245" i="1" s="1"/>
  <c r="AN245" i="1"/>
  <c r="V245" i="1" s="1"/>
  <c r="AM245" i="1"/>
  <c r="U245" i="1" s="1"/>
  <c r="AK229" i="1"/>
  <c r="S229" i="1" s="1"/>
  <c r="AP229" i="1"/>
  <c r="AQ229" i="1"/>
  <c r="AR229" i="1"/>
  <c r="AS229" i="1"/>
  <c r="AL229" i="1"/>
  <c r="T229" i="1" s="1"/>
  <c r="AN229" i="1"/>
  <c r="V229" i="1" s="1"/>
  <c r="AM229" i="1"/>
  <c r="U229" i="1" s="1"/>
  <c r="AK213" i="1"/>
  <c r="S213" i="1" s="1"/>
  <c r="AS213" i="1"/>
  <c r="AP213" i="1"/>
  <c r="AQ213" i="1"/>
  <c r="AR213" i="1"/>
  <c r="AN213" i="1"/>
  <c r="V213" i="1" s="1"/>
  <c r="AL213" i="1"/>
  <c r="T213" i="1" s="1"/>
  <c r="AM213" i="1"/>
  <c r="U213" i="1" s="1"/>
  <c r="AK197" i="1"/>
  <c r="S197" i="1" s="1"/>
  <c r="AS197" i="1"/>
  <c r="AP197" i="1"/>
  <c r="AQ197" i="1"/>
  <c r="AR197" i="1"/>
  <c r="AN197" i="1"/>
  <c r="V197" i="1" s="1"/>
  <c r="AL197" i="1"/>
  <c r="T197" i="1" s="1"/>
  <c r="AM197" i="1"/>
  <c r="U197" i="1" s="1"/>
  <c r="AK181" i="1"/>
  <c r="S181" i="1" s="1"/>
  <c r="AS181" i="1"/>
  <c r="AP181" i="1"/>
  <c r="AQ181" i="1"/>
  <c r="AR181" i="1"/>
  <c r="AN181" i="1"/>
  <c r="V181" i="1" s="1"/>
  <c r="AL181" i="1"/>
  <c r="T181" i="1" s="1"/>
  <c r="AM181" i="1"/>
  <c r="U181" i="1" s="1"/>
  <c r="AK165" i="1"/>
  <c r="S165" i="1" s="1"/>
  <c r="AS165" i="1"/>
  <c r="AP165" i="1"/>
  <c r="AQ165" i="1"/>
  <c r="AR165" i="1"/>
  <c r="AN165" i="1"/>
  <c r="V165" i="1" s="1"/>
  <c r="AL165" i="1"/>
  <c r="T165" i="1" s="1"/>
  <c r="AM165" i="1"/>
  <c r="U165" i="1" s="1"/>
  <c r="AK149" i="1"/>
  <c r="S149" i="1" s="1"/>
  <c r="AS149" i="1"/>
  <c r="AP149" i="1"/>
  <c r="AQ149" i="1"/>
  <c r="AR149" i="1"/>
  <c r="AN149" i="1"/>
  <c r="V149" i="1" s="1"/>
  <c r="AL149" i="1"/>
  <c r="T149" i="1" s="1"/>
  <c r="AM149" i="1"/>
  <c r="U149" i="1" s="1"/>
  <c r="AK133" i="1"/>
  <c r="S133" i="1" s="1"/>
  <c r="AS133" i="1"/>
  <c r="AP133" i="1"/>
  <c r="AQ133" i="1"/>
  <c r="AR133" i="1"/>
  <c r="AN133" i="1"/>
  <c r="V133" i="1" s="1"/>
  <c r="AL133" i="1"/>
  <c r="T133" i="1" s="1"/>
  <c r="AM133" i="1"/>
  <c r="U133" i="1" s="1"/>
  <c r="AK117" i="1"/>
  <c r="S117" i="1" s="1"/>
  <c r="AS117" i="1"/>
  <c r="AP117" i="1"/>
  <c r="AQ117" i="1"/>
  <c r="AR117" i="1"/>
  <c r="AN117" i="1"/>
  <c r="V117" i="1" s="1"/>
  <c r="AL117" i="1"/>
  <c r="T117" i="1" s="1"/>
  <c r="AM117" i="1"/>
  <c r="U117" i="1" s="1"/>
  <c r="AK101" i="1"/>
  <c r="S101" i="1" s="1"/>
  <c r="AP101" i="1"/>
  <c r="AQ101" i="1"/>
  <c r="AR101" i="1"/>
  <c r="AS101" i="1"/>
  <c r="AN101" i="1"/>
  <c r="V101" i="1" s="1"/>
  <c r="AL101" i="1"/>
  <c r="T101" i="1" s="1"/>
  <c r="AM101" i="1"/>
  <c r="U101" i="1" s="1"/>
  <c r="AK85" i="1"/>
  <c r="S85" i="1" s="1"/>
  <c r="AP85" i="1"/>
  <c r="AQ85" i="1"/>
  <c r="AR85" i="1"/>
  <c r="AS85" i="1"/>
  <c r="AM85" i="1"/>
  <c r="U85" i="1" s="1"/>
  <c r="AN85" i="1"/>
  <c r="V85" i="1" s="1"/>
  <c r="AL85" i="1"/>
  <c r="T85" i="1" s="1"/>
  <c r="AK69" i="1"/>
  <c r="S69" i="1" s="1"/>
  <c r="AP69" i="1"/>
  <c r="AQ69" i="1"/>
  <c r="AR69" i="1"/>
  <c r="AS69" i="1"/>
  <c r="AM69" i="1"/>
  <c r="U69" i="1" s="1"/>
  <c r="AN69" i="1"/>
  <c r="V69" i="1" s="1"/>
  <c r="AL69" i="1"/>
  <c r="T69" i="1" s="1"/>
  <c r="AK53" i="1"/>
  <c r="S53" i="1" s="1"/>
  <c r="AP53" i="1"/>
  <c r="AQ53" i="1"/>
  <c r="AR53" i="1"/>
  <c r="AS53" i="1"/>
  <c r="AM53" i="1"/>
  <c r="U53" i="1" s="1"/>
  <c r="AN53" i="1"/>
  <c r="V53" i="1" s="1"/>
  <c r="AL53" i="1"/>
  <c r="T53" i="1" s="1"/>
  <c r="AK37" i="1"/>
  <c r="S37" i="1" s="1"/>
  <c r="AP37" i="1"/>
  <c r="AQ37" i="1"/>
  <c r="AR37" i="1"/>
  <c r="AS37" i="1"/>
  <c r="AM37" i="1"/>
  <c r="U37" i="1" s="1"/>
  <c r="AN37" i="1"/>
  <c r="V37" i="1" s="1"/>
  <c r="AL37" i="1"/>
  <c r="T37" i="1" s="1"/>
  <c r="AK24" i="1"/>
  <c r="S24" i="1" s="1"/>
  <c r="AP24" i="1"/>
  <c r="AQ24" i="1"/>
  <c r="AR24" i="1"/>
  <c r="AL24" i="1"/>
  <c r="T24" i="1" s="1"/>
  <c r="AS24" i="1"/>
  <c r="AM24" i="1"/>
  <c r="U24" i="1" s="1"/>
  <c r="AN24" i="1"/>
  <c r="V24" i="1" s="1"/>
  <c r="AK224" i="1"/>
  <c r="S224" i="1" s="1"/>
  <c r="AP224" i="1"/>
  <c r="AQ224" i="1"/>
  <c r="AM224" i="1"/>
  <c r="U224" i="1" s="1"/>
  <c r="AR224" i="1"/>
  <c r="AN224" i="1"/>
  <c r="V224" i="1" s="1"/>
  <c r="AS224" i="1"/>
  <c r="AL224" i="1"/>
  <c r="T224" i="1" s="1"/>
  <c r="AK188" i="1"/>
  <c r="S188" i="1" s="1"/>
  <c r="AS188" i="1"/>
  <c r="AP188" i="1"/>
  <c r="AQ188" i="1"/>
  <c r="AM188" i="1"/>
  <c r="U188" i="1" s="1"/>
  <c r="AN188" i="1"/>
  <c r="V188" i="1" s="1"/>
  <c r="AL188" i="1"/>
  <c r="T188" i="1" s="1"/>
  <c r="AR188" i="1"/>
  <c r="AK100" i="1"/>
  <c r="S100" i="1" s="1"/>
  <c r="AP100" i="1"/>
  <c r="AQ100" i="1"/>
  <c r="AR100" i="1"/>
  <c r="AS100" i="1"/>
  <c r="AL100" i="1"/>
  <c r="T100" i="1" s="1"/>
  <c r="AM100" i="1"/>
  <c r="U100" i="1" s="1"/>
  <c r="AN100" i="1"/>
  <c r="V100" i="1" s="1"/>
  <c r="AK232" i="1"/>
  <c r="S232" i="1" s="1"/>
  <c r="AP232" i="1"/>
  <c r="AQ232" i="1"/>
  <c r="AR232" i="1"/>
  <c r="AS232" i="1"/>
  <c r="AN232" i="1"/>
  <c r="V232" i="1" s="1"/>
  <c r="AM232" i="1"/>
  <c r="U232" i="1" s="1"/>
  <c r="AL232" i="1"/>
  <c r="T232" i="1" s="1"/>
  <c r="AK52" i="1"/>
  <c r="S52" i="1" s="1"/>
  <c r="AP52" i="1"/>
  <c r="AQ52" i="1"/>
  <c r="AR52" i="1"/>
  <c r="AS52" i="1"/>
  <c r="AL52" i="1"/>
  <c r="T52" i="1" s="1"/>
  <c r="AM52" i="1"/>
  <c r="U52" i="1" s="1"/>
  <c r="AN52" i="1"/>
  <c r="V52" i="1" s="1"/>
  <c r="AK267" i="1"/>
  <c r="S267" i="1" s="1"/>
  <c r="AP267" i="1"/>
  <c r="AQ267" i="1"/>
  <c r="AR267" i="1"/>
  <c r="AM267" i="1"/>
  <c r="U267" i="1" s="1"/>
  <c r="AN267" i="1"/>
  <c r="V267" i="1" s="1"/>
  <c r="AL267" i="1"/>
  <c r="T267" i="1" s="1"/>
  <c r="AS267" i="1"/>
  <c r="AK235" i="1"/>
  <c r="S235" i="1" s="1"/>
  <c r="AP235" i="1"/>
  <c r="AQ235" i="1"/>
  <c r="AR235" i="1"/>
  <c r="AS235" i="1"/>
  <c r="AM235" i="1"/>
  <c r="U235" i="1" s="1"/>
  <c r="AN235" i="1"/>
  <c r="V235" i="1" s="1"/>
  <c r="AL235" i="1"/>
  <c r="T235" i="1" s="1"/>
  <c r="AK187" i="1"/>
  <c r="S187" i="1" s="1"/>
  <c r="AS187" i="1"/>
  <c r="AP187" i="1"/>
  <c r="AQ187" i="1"/>
  <c r="AL187" i="1"/>
  <c r="T187" i="1" s="1"/>
  <c r="AR187" i="1"/>
  <c r="AM187" i="1"/>
  <c r="U187" i="1" s="1"/>
  <c r="AN187" i="1"/>
  <c r="V187" i="1" s="1"/>
  <c r="AK139" i="1"/>
  <c r="S139" i="1" s="1"/>
  <c r="AS139" i="1"/>
  <c r="AP139" i="1"/>
  <c r="AQ139" i="1"/>
  <c r="AL139" i="1"/>
  <c r="T139" i="1" s="1"/>
  <c r="AR139" i="1"/>
  <c r="AM139" i="1"/>
  <c r="U139" i="1" s="1"/>
  <c r="AN139" i="1"/>
  <c r="V139" i="1" s="1"/>
  <c r="AK91" i="1"/>
  <c r="S91" i="1" s="1"/>
  <c r="AP91" i="1"/>
  <c r="AQ91" i="1"/>
  <c r="AR91" i="1"/>
  <c r="AS91" i="1"/>
  <c r="AL91" i="1"/>
  <c r="T91" i="1" s="1"/>
  <c r="AM91" i="1"/>
  <c r="U91" i="1" s="1"/>
  <c r="AN91" i="1"/>
  <c r="V91" i="1" s="1"/>
  <c r="AK43" i="1"/>
  <c r="S43" i="1" s="1"/>
  <c r="AP43" i="1"/>
  <c r="AQ43" i="1"/>
  <c r="AR43" i="1"/>
  <c r="AS43" i="1"/>
  <c r="AL43" i="1"/>
  <c r="T43" i="1" s="1"/>
  <c r="AM43" i="1"/>
  <c r="U43" i="1" s="1"/>
  <c r="AN43" i="1"/>
  <c r="V43" i="1" s="1"/>
  <c r="AK294" i="1"/>
  <c r="S294" i="1" s="1"/>
  <c r="AP294" i="1"/>
  <c r="AQ294" i="1"/>
  <c r="AR294" i="1"/>
  <c r="AL294" i="1"/>
  <c r="T294" i="1" s="1"/>
  <c r="AS294" i="1"/>
  <c r="AM294" i="1"/>
  <c r="U294" i="1" s="1"/>
  <c r="AN294" i="1"/>
  <c r="V294" i="1" s="1"/>
  <c r="AK246" i="1"/>
  <c r="S246" i="1" s="1"/>
  <c r="AP246" i="1"/>
  <c r="AQ246" i="1"/>
  <c r="AR246" i="1"/>
  <c r="AL246" i="1"/>
  <c r="T246" i="1" s="1"/>
  <c r="AM246" i="1"/>
  <c r="U246" i="1" s="1"/>
  <c r="AS246" i="1"/>
  <c r="AN246" i="1"/>
  <c r="V246" i="1" s="1"/>
  <c r="AK182" i="1"/>
  <c r="S182" i="1" s="1"/>
  <c r="AS182" i="1"/>
  <c r="AP182" i="1"/>
  <c r="AQ182" i="1"/>
  <c r="AR182" i="1"/>
  <c r="AL182" i="1"/>
  <c r="T182" i="1" s="1"/>
  <c r="AN182" i="1"/>
  <c r="V182" i="1" s="1"/>
  <c r="AM182" i="1"/>
  <c r="U182" i="1" s="1"/>
  <c r="AK134" i="1"/>
  <c r="S134" i="1" s="1"/>
  <c r="AS134" i="1"/>
  <c r="AP134" i="1"/>
  <c r="AQ134" i="1"/>
  <c r="AR134" i="1"/>
  <c r="AL134" i="1"/>
  <c r="T134" i="1" s="1"/>
  <c r="AN134" i="1"/>
  <c r="V134" i="1" s="1"/>
  <c r="AM134" i="1"/>
  <c r="U134" i="1" s="1"/>
  <c r="AK86" i="1"/>
  <c r="S86" i="1" s="1"/>
  <c r="AP86" i="1"/>
  <c r="AQ86" i="1"/>
  <c r="AR86" i="1"/>
  <c r="AS86" i="1"/>
  <c r="AN86" i="1"/>
  <c r="V86" i="1" s="1"/>
  <c r="AL86" i="1"/>
  <c r="T86" i="1" s="1"/>
  <c r="AM86" i="1"/>
  <c r="U86" i="1" s="1"/>
  <c r="AK38" i="1"/>
  <c r="S38" i="1" s="1"/>
  <c r="AP38" i="1"/>
  <c r="AQ38" i="1"/>
  <c r="AR38" i="1"/>
  <c r="AS38" i="1"/>
  <c r="AN38" i="1"/>
  <c r="V38" i="1" s="1"/>
  <c r="AL38" i="1"/>
  <c r="T38" i="1" s="1"/>
  <c r="AM38" i="1"/>
  <c r="U38" i="1" s="1"/>
  <c r="AK285" i="1"/>
  <c r="S285" i="1" s="1"/>
  <c r="AP285" i="1"/>
  <c r="AQ285" i="1"/>
  <c r="AR285" i="1"/>
  <c r="AS285" i="1"/>
  <c r="AL285" i="1"/>
  <c r="T285" i="1" s="1"/>
  <c r="AN285" i="1"/>
  <c r="V285" i="1" s="1"/>
  <c r="AM285" i="1"/>
  <c r="U285" i="1" s="1"/>
  <c r="AK237" i="1"/>
  <c r="S237" i="1" s="1"/>
  <c r="AP237" i="1"/>
  <c r="AQ237" i="1"/>
  <c r="AR237" i="1"/>
  <c r="AS237" i="1"/>
  <c r="AL237" i="1"/>
  <c r="T237" i="1" s="1"/>
  <c r="AN237" i="1"/>
  <c r="V237" i="1" s="1"/>
  <c r="AM237" i="1"/>
  <c r="U237" i="1" s="1"/>
  <c r="AK189" i="1"/>
  <c r="S189" i="1" s="1"/>
  <c r="AS189" i="1"/>
  <c r="AP189" i="1"/>
  <c r="AQ189" i="1"/>
  <c r="AR189" i="1"/>
  <c r="AN189" i="1"/>
  <c r="V189" i="1" s="1"/>
  <c r="AL189" i="1"/>
  <c r="T189" i="1" s="1"/>
  <c r="AM189" i="1"/>
  <c r="U189" i="1" s="1"/>
  <c r="AK141" i="1"/>
  <c r="S141" i="1" s="1"/>
  <c r="AS141" i="1"/>
  <c r="AP141" i="1"/>
  <c r="AQ141" i="1"/>
  <c r="AR141" i="1"/>
  <c r="AN141" i="1"/>
  <c r="V141" i="1" s="1"/>
  <c r="AL141" i="1"/>
  <c r="T141" i="1" s="1"/>
  <c r="AM141" i="1"/>
  <c r="U141" i="1" s="1"/>
  <c r="AK109" i="1"/>
  <c r="S109" i="1" s="1"/>
  <c r="AS109" i="1"/>
  <c r="AP109" i="1"/>
  <c r="AQ109" i="1"/>
  <c r="AR109" i="1"/>
  <c r="AN109" i="1"/>
  <c r="V109" i="1" s="1"/>
  <c r="AL109" i="1"/>
  <c r="T109" i="1" s="1"/>
  <c r="AM109" i="1"/>
  <c r="U109" i="1" s="1"/>
  <c r="AK26" i="1"/>
  <c r="S26" i="1" s="1"/>
  <c r="AP26" i="1"/>
  <c r="AQ26" i="1"/>
  <c r="AR26" i="1"/>
  <c r="AS26" i="1"/>
  <c r="AN26" i="1"/>
  <c r="V26" i="1" s="1"/>
  <c r="AL26" i="1"/>
  <c r="T26" i="1" s="1"/>
  <c r="AM26" i="1"/>
  <c r="U26" i="1" s="1"/>
  <c r="AK22" i="1"/>
  <c r="S22" i="1" s="1"/>
  <c r="AP22" i="1"/>
  <c r="AQ22" i="1"/>
  <c r="AR22" i="1"/>
  <c r="AS22" i="1"/>
  <c r="AN22" i="1"/>
  <c r="V22" i="1" s="1"/>
  <c r="AL22" i="1"/>
  <c r="T22" i="1" s="1"/>
  <c r="AM22" i="1"/>
  <c r="U22" i="1" s="1"/>
  <c r="AK18" i="1"/>
  <c r="S18" i="1" s="1"/>
  <c r="AP18" i="1"/>
  <c r="AQ18" i="1"/>
  <c r="AR18" i="1"/>
  <c r="AS18" i="1"/>
  <c r="AN18" i="1"/>
  <c r="V18" i="1" s="1"/>
  <c r="AL18" i="1"/>
  <c r="T18" i="1" s="1"/>
  <c r="AM18" i="1"/>
  <c r="U18" i="1" s="1"/>
  <c r="AK196" i="1"/>
  <c r="S196" i="1" s="1"/>
  <c r="AS196" i="1"/>
  <c r="AP196" i="1"/>
  <c r="AQ196" i="1"/>
  <c r="AM196" i="1"/>
  <c r="U196" i="1" s="1"/>
  <c r="AN196" i="1"/>
  <c r="V196" i="1" s="1"/>
  <c r="AR196" i="1"/>
  <c r="AL196" i="1"/>
  <c r="T196" i="1" s="1"/>
  <c r="AK29" i="1"/>
  <c r="S29" i="1" s="1"/>
  <c r="AP29" i="1"/>
  <c r="AQ29" i="1"/>
  <c r="AR29" i="1"/>
  <c r="AS29" i="1"/>
  <c r="AM29" i="1"/>
  <c r="U29" i="1" s="1"/>
  <c r="AN29" i="1"/>
  <c r="V29" i="1" s="1"/>
  <c r="AL29" i="1"/>
  <c r="T29" i="1" s="1"/>
  <c r="AK25" i="1"/>
  <c r="S25" i="1" s="1"/>
  <c r="AP25" i="1"/>
  <c r="AQ25" i="1"/>
  <c r="AR25" i="1"/>
  <c r="AS25" i="1"/>
  <c r="AM25" i="1"/>
  <c r="U25" i="1" s="1"/>
  <c r="AN25" i="1"/>
  <c r="V25" i="1" s="1"/>
  <c r="AL25" i="1"/>
  <c r="T25" i="1" s="1"/>
  <c r="AK21" i="1"/>
  <c r="S21" i="1" s="1"/>
  <c r="AP21" i="1"/>
  <c r="AQ21" i="1"/>
  <c r="AR21" i="1"/>
  <c r="AS21" i="1"/>
  <c r="AM21" i="1"/>
  <c r="U21" i="1" s="1"/>
  <c r="AN21" i="1"/>
  <c r="V21" i="1" s="1"/>
  <c r="AL21" i="1"/>
  <c r="T21" i="1" s="1"/>
  <c r="AK17" i="1"/>
  <c r="S17" i="1" s="1"/>
  <c r="AP17" i="1"/>
  <c r="AQ17" i="1"/>
  <c r="AR17" i="1"/>
  <c r="AS17" i="1"/>
  <c r="AM17" i="1"/>
  <c r="U17" i="1" s="1"/>
  <c r="AN17" i="1"/>
  <c r="V17" i="1" s="1"/>
  <c r="AL17" i="1"/>
  <c r="T17" i="1" s="1"/>
  <c r="AK292" i="1"/>
  <c r="S292" i="1" s="1"/>
  <c r="AP292" i="1"/>
  <c r="AQ292" i="1"/>
  <c r="AR292" i="1"/>
  <c r="AN292" i="1"/>
  <c r="V292" i="1" s="1"/>
  <c r="AS292" i="1"/>
  <c r="AM292" i="1"/>
  <c r="U292" i="1" s="1"/>
  <c r="AL292" i="1"/>
  <c r="T292" i="1" s="1"/>
  <c r="AK164" i="1"/>
  <c r="S164" i="1" s="1"/>
  <c r="AS164" i="1"/>
  <c r="AP164" i="1"/>
  <c r="AQ164" i="1"/>
  <c r="AM164" i="1"/>
  <c r="U164" i="1" s="1"/>
  <c r="AN164" i="1"/>
  <c r="V164" i="1" s="1"/>
  <c r="AR164" i="1"/>
  <c r="AL164" i="1"/>
  <c r="T164" i="1" s="1"/>
  <c r="AK256" i="1"/>
  <c r="S256" i="1" s="1"/>
  <c r="AP256" i="1"/>
  <c r="AQ256" i="1"/>
  <c r="AR256" i="1"/>
  <c r="AN256" i="1"/>
  <c r="V256" i="1" s="1"/>
  <c r="AS256" i="1"/>
  <c r="AM256" i="1"/>
  <c r="U256" i="1" s="1"/>
  <c r="AL256" i="1"/>
  <c r="T256" i="1" s="1"/>
  <c r="AK128" i="1"/>
  <c r="S128" i="1" s="1"/>
  <c r="AS128" i="1"/>
  <c r="AP128" i="1"/>
  <c r="AQ128" i="1"/>
  <c r="AM128" i="1"/>
  <c r="U128" i="1" s="1"/>
  <c r="AN128" i="1"/>
  <c r="V128" i="1" s="1"/>
  <c r="AR128" i="1"/>
  <c r="AL128" i="1"/>
  <c r="T128" i="1" s="1"/>
  <c r="AK268" i="1"/>
  <c r="S268" i="1" s="1"/>
  <c r="AP268" i="1"/>
  <c r="AQ268" i="1"/>
  <c r="AR268" i="1"/>
  <c r="AN268" i="1"/>
  <c r="V268" i="1" s="1"/>
  <c r="AS268" i="1"/>
  <c r="AM268" i="1"/>
  <c r="U268" i="1" s="1"/>
  <c r="AL268" i="1"/>
  <c r="T268" i="1" s="1"/>
  <c r="AK204" i="1"/>
  <c r="S204" i="1" s="1"/>
  <c r="AS204" i="1"/>
  <c r="AP204" i="1"/>
  <c r="AQ204" i="1"/>
  <c r="AM204" i="1"/>
  <c r="U204" i="1" s="1"/>
  <c r="AN204" i="1"/>
  <c r="V204" i="1" s="1"/>
  <c r="AL204" i="1"/>
  <c r="T204" i="1" s="1"/>
  <c r="AR204" i="1"/>
  <c r="AK140" i="1"/>
  <c r="S140" i="1" s="1"/>
  <c r="AS140" i="1"/>
  <c r="AP140" i="1"/>
  <c r="AQ140" i="1"/>
  <c r="AM140" i="1"/>
  <c r="U140" i="1" s="1"/>
  <c r="AN140" i="1"/>
  <c r="V140" i="1" s="1"/>
  <c r="AL140" i="1"/>
  <c r="T140" i="1" s="1"/>
  <c r="AR140" i="1"/>
  <c r="AK276" i="1"/>
  <c r="S276" i="1" s="1"/>
  <c r="AP276" i="1"/>
  <c r="AQ276" i="1"/>
  <c r="AR276" i="1"/>
  <c r="AN276" i="1"/>
  <c r="V276" i="1" s="1"/>
  <c r="AS276" i="1"/>
  <c r="AM276" i="1"/>
  <c r="U276" i="1" s="1"/>
  <c r="AL276" i="1"/>
  <c r="T276" i="1" s="1"/>
  <c r="AK148" i="1"/>
  <c r="S148" i="1" s="1"/>
  <c r="AS148" i="1"/>
  <c r="AP148" i="1"/>
  <c r="AQ148" i="1"/>
  <c r="AM148" i="1"/>
  <c r="U148" i="1" s="1"/>
  <c r="AN148" i="1"/>
  <c r="V148" i="1" s="1"/>
  <c r="AR148" i="1"/>
  <c r="AL148" i="1"/>
  <c r="T148" i="1" s="1"/>
  <c r="AK240" i="1"/>
  <c r="S240" i="1" s="1"/>
  <c r="AP240" i="1"/>
  <c r="AQ240" i="1"/>
  <c r="AR240" i="1"/>
  <c r="AS240" i="1"/>
  <c r="AN240" i="1"/>
  <c r="V240" i="1" s="1"/>
  <c r="AM240" i="1"/>
  <c r="U240" i="1" s="1"/>
  <c r="AL240" i="1"/>
  <c r="T240" i="1" s="1"/>
  <c r="AK96" i="1"/>
  <c r="S96" i="1" s="1"/>
  <c r="AP96" i="1"/>
  <c r="AQ96" i="1"/>
  <c r="AR96" i="1"/>
  <c r="AL96" i="1"/>
  <c r="T96" i="1" s="1"/>
  <c r="AM96" i="1"/>
  <c r="U96" i="1" s="1"/>
  <c r="AN96" i="1"/>
  <c r="V96" i="1" s="1"/>
  <c r="AS96" i="1"/>
  <c r="AK248" i="1"/>
  <c r="S248" i="1" s="1"/>
  <c r="AP248" i="1"/>
  <c r="AQ248" i="1"/>
  <c r="AR248" i="1"/>
  <c r="AS248" i="1"/>
  <c r="AN248" i="1"/>
  <c r="V248" i="1" s="1"/>
  <c r="AM248" i="1"/>
  <c r="U248" i="1" s="1"/>
  <c r="AL248" i="1"/>
  <c r="T248" i="1" s="1"/>
  <c r="AK184" i="1"/>
  <c r="S184" i="1" s="1"/>
  <c r="AS184" i="1"/>
  <c r="AP184" i="1"/>
  <c r="AQ184" i="1"/>
  <c r="AM184" i="1"/>
  <c r="U184" i="1" s="1"/>
  <c r="AN184" i="1"/>
  <c r="V184" i="1" s="1"/>
  <c r="AR184" i="1"/>
  <c r="AL184" i="1"/>
  <c r="T184" i="1" s="1"/>
  <c r="AK120" i="1"/>
  <c r="S120" i="1" s="1"/>
  <c r="AS120" i="1"/>
  <c r="AP120" i="1"/>
  <c r="AQ120" i="1"/>
  <c r="AM120" i="1"/>
  <c r="U120" i="1" s="1"/>
  <c r="AN120" i="1"/>
  <c r="V120" i="1" s="1"/>
  <c r="AR120" i="1"/>
  <c r="AL120" i="1"/>
  <c r="T120" i="1" s="1"/>
  <c r="AK64" i="1"/>
  <c r="S64" i="1" s="1"/>
  <c r="AP64" i="1"/>
  <c r="AQ64" i="1"/>
  <c r="AR64" i="1"/>
  <c r="AL64" i="1"/>
  <c r="T64" i="1" s="1"/>
  <c r="AM64" i="1"/>
  <c r="U64" i="1" s="1"/>
  <c r="AN64" i="1"/>
  <c r="V64" i="1" s="1"/>
  <c r="AS64" i="1"/>
  <c r="AP303" i="1"/>
  <c r="AQ303" i="1"/>
  <c r="AR303" i="1"/>
  <c r="AM303" i="1"/>
  <c r="U303" i="1" s="1"/>
  <c r="AN303" i="1"/>
  <c r="V303" i="1" s="1"/>
  <c r="AL303" i="1"/>
  <c r="T303" i="1" s="1"/>
  <c r="AS303" i="1"/>
  <c r="AK303" i="1"/>
  <c r="S303" i="1" s="1"/>
  <c r="AK287" i="1"/>
  <c r="S287" i="1" s="1"/>
  <c r="AP287" i="1"/>
  <c r="AQ287" i="1"/>
  <c r="AR287" i="1"/>
  <c r="AM287" i="1"/>
  <c r="U287" i="1" s="1"/>
  <c r="AN287" i="1"/>
  <c r="V287" i="1" s="1"/>
  <c r="AL287" i="1"/>
  <c r="T287" i="1" s="1"/>
  <c r="AS287" i="1"/>
  <c r="AK271" i="1"/>
  <c r="S271" i="1" s="1"/>
  <c r="AP271" i="1"/>
  <c r="AQ271" i="1"/>
  <c r="AR271" i="1"/>
  <c r="AM271" i="1"/>
  <c r="U271" i="1" s="1"/>
  <c r="AN271" i="1"/>
  <c r="V271" i="1" s="1"/>
  <c r="AL271" i="1"/>
  <c r="T271" i="1" s="1"/>
  <c r="AS271" i="1"/>
  <c r="AK255" i="1"/>
  <c r="S255" i="1" s="1"/>
  <c r="AP255" i="1"/>
  <c r="AQ255" i="1"/>
  <c r="AR255" i="1"/>
  <c r="AM255" i="1"/>
  <c r="U255" i="1" s="1"/>
  <c r="AN255" i="1"/>
  <c r="V255" i="1" s="1"/>
  <c r="AL255" i="1"/>
  <c r="T255" i="1" s="1"/>
  <c r="AS255" i="1"/>
  <c r="AK239" i="1"/>
  <c r="S239" i="1" s="1"/>
  <c r="AP239" i="1"/>
  <c r="AQ239" i="1"/>
  <c r="AR239" i="1"/>
  <c r="AS239" i="1"/>
  <c r="AM239" i="1"/>
  <c r="U239" i="1" s="1"/>
  <c r="AN239" i="1"/>
  <c r="V239" i="1" s="1"/>
  <c r="AL239" i="1"/>
  <c r="T239" i="1" s="1"/>
  <c r="AK223" i="1"/>
  <c r="S223" i="1" s="1"/>
  <c r="AP223" i="1"/>
  <c r="AQ223" i="1"/>
  <c r="AR223" i="1"/>
  <c r="AS223" i="1"/>
  <c r="AL223" i="1"/>
  <c r="T223" i="1" s="1"/>
  <c r="AM223" i="1"/>
  <c r="U223" i="1" s="1"/>
  <c r="AN223" i="1"/>
  <c r="V223" i="1" s="1"/>
  <c r="AK207" i="1"/>
  <c r="S207" i="1" s="1"/>
  <c r="AS207" i="1"/>
  <c r="AP207" i="1"/>
  <c r="AQ207" i="1"/>
  <c r="AL207" i="1"/>
  <c r="T207" i="1" s="1"/>
  <c r="AR207" i="1"/>
  <c r="AM207" i="1"/>
  <c r="U207" i="1" s="1"/>
  <c r="AN207" i="1"/>
  <c r="V207" i="1" s="1"/>
  <c r="AK191" i="1"/>
  <c r="S191" i="1" s="1"/>
  <c r="AS191" i="1"/>
  <c r="AP191" i="1"/>
  <c r="AQ191" i="1"/>
  <c r="AL191" i="1"/>
  <c r="T191" i="1" s="1"/>
  <c r="AR191" i="1"/>
  <c r="AM191" i="1"/>
  <c r="U191" i="1" s="1"/>
  <c r="AN191" i="1"/>
  <c r="V191" i="1" s="1"/>
  <c r="AK175" i="1"/>
  <c r="S175" i="1" s="1"/>
  <c r="AS175" i="1"/>
  <c r="AP175" i="1"/>
  <c r="AQ175" i="1"/>
  <c r="AL175" i="1"/>
  <c r="T175" i="1" s="1"/>
  <c r="AR175" i="1"/>
  <c r="AM175" i="1"/>
  <c r="U175" i="1" s="1"/>
  <c r="AN175" i="1"/>
  <c r="V175" i="1" s="1"/>
  <c r="AK159" i="1"/>
  <c r="S159" i="1" s="1"/>
  <c r="AS159" i="1"/>
  <c r="AP159" i="1"/>
  <c r="AQ159" i="1"/>
  <c r="AL159" i="1"/>
  <c r="T159" i="1" s="1"/>
  <c r="AR159" i="1"/>
  <c r="AM159" i="1"/>
  <c r="U159" i="1" s="1"/>
  <c r="AN159" i="1"/>
  <c r="V159" i="1" s="1"/>
  <c r="AK143" i="1"/>
  <c r="S143" i="1" s="1"/>
  <c r="AS143" i="1"/>
  <c r="AP143" i="1"/>
  <c r="AQ143" i="1"/>
  <c r="AL143" i="1"/>
  <c r="T143" i="1" s="1"/>
  <c r="AR143" i="1"/>
  <c r="AM143" i="1"/>
  <c r="U143" i="1" s="1"/>
  <c r="AN143" i="1"/>
  <c r="V143" i="1" s="1"/>
  <c r="AK127" i="1"/>
  <c r="S127" i="1" s="1"/>
  <c r="AS127" i="1"/>
  <c r="AP127" i="1"/>
  <c r="AQ127" i="1"/>
  <c r="AL127" i="1"/>
  <c r="T127" i="1" s="1"/>
  <c r="AR127" i="1"/>
  <c r="AM127" i="1"/>
  <c r="U127" i="1" s="1"/>
  <c r="AN127" i="1"/>
  <c r="V127" i="1" s="1"/>
  <c r="AK111" i="1"/>
  <c r="S111" i="1" s="1"/>
  <c r="AS111" i="1"/>
  <c r="AP111" i="1"/>
  <c r="AQ111" i="1"/>
  <c r="AL111" i="1"/>
  <c r="T111" i="1" s="1"/>
  <c r="AR111" i="1"/>
  <c r="AM111" i="1"/>
  <c r="U111" i="1" s="1"/>
  <c r="AN111" i="1"/>
  <c r="V111" i="1" s="1"/>
  <c r="AK95" i="1"/>
  <c r="S95" i="1" s="1"/>
  <c r="AP95" i="1"/>
  <c r="AQ95" i="1"/>
  <c r="AR95" i="1"/>
  <c r="AS95" i="1"/>
  <c r="AL95" i="1"/>
  <c r="T95" i="1" s="1"/>
  <c r="AM95" i="1"/>
  <c r="U95" i="1" s="1"/>
  <c r="AN95" i="1"/>
  <c r="V95" i="1" s="1"/>
  <c r="AK79" i="1"/>
  <c r="S79" i="1" s="1"/>
  <c r="AP79" i="1"/>
  <c r="AQ79" i="1"/>
  <c r="AR79" i="1"/>
  <c r="AS79" i="1"/>
  <c r="AL79" i="1"/>
  <c r="T79" i="1" s="1"/>
  <c r="AM79" i="1"/>
  <c r="U79" i="1" s="1"/>
  <c r="AN79" i="1"/>
  <c r="V79" i="1" s="1"/>
  <c r="AK63" i="1"/>
  <c r="S63" i="1" s="1"/>
  <c r="AP63" i="1"/>
  <c r="AQ63" i="1"/>
  <c r="AR63" i="1"/>
  <c r="AS63" i="1"/>
  <c r="AL63" i="1"/>
  <c r="T63" i="1" s="1"/>
  <c r="AM63" i="1"/>
  <c r="U63" i="1" s="1"/>
  <c r="AN63" i="1"/>
  <c r="V63" i="1" s="1"/>
  <c r="AK47" i="1"/>
  <c r="S47" i="1" s="1"/>
  <c r="AP47" i="1"/>
  <c r="AQ47" i="1"/>
  <c r="AR47" i="1"/>
  <c r="AS47" i="1"/>
  <c r="AL47" i="1"/>
  <c r="T47" i="1" s="1"/>
  <c r="AM47" i="1"/>
  <c r="U47" i="1" s="1"/>
  <c r="AN47" i="1"/>
  <c r="V47" i="1" s="1"/>
  <c r="AK31" i="1"/>
  <c r="S31" i="1" s="1"/>
  <c r="AP31" i="1"/>
  <c r="AQ31" i="1"/>
  <c r="AR31" i="1"/>
  <c r="AS31" i="1"/>
  <c r="AL31" i="1"/>
  <c r="T31" i="1" s="1"/>
  <c r="AM31" i="1"/>
  <c r="U31" i="1" s="1"/>
  <c r="AN31" i="1"/>
  <c r="V31" i="1" s="1"/>
  <c r="AK44" i="1"/>
  <c r="S44" i="1" s="1"/>
  <c r="AP44" i="1"/>
  <c r="AQ44" i="1"/>
  <c r="AR44" i="1"/>
  <c r="AL44" i="1"/>
  <c r="T44" i="1" s="1"/>
  <c r="AM44" i="1"/>
  <c r="U44" i="1" s="1"/>
  <c r="AS44" i="1"/>
  <c r="AN44" i="1"/>
  <c r="V44" i="1" s="1"/>
  <c r="AK298" i="1"/>
  <c r="S298" i="1" s="1"/>
  <c r="AP298" i="1"/>
  <c r="AQ298" i="1"/>
  <c r="AR298" i="1"/>
  <c r="AL298" i="1"/>
  <c r="T298" i="1" s="1"/>
  <c r="AS298" i="1"/>
  <c r="AM298" i="1"/>
  <c r="U298" i="1" s="1"/>
  <c r="AN298" i="1"/>
  <c r="V298" i="1" s="1"/>
  <c r="AK282" i="1"/>
  <c r="S282" i="1" s="1"/>
  <c r="AP282" i="1"/>
  <c r="AQ282" i="1"/>
  <c r="AR282" i="1"/>
  <c r="AL282" i="1"/>
  <c r="T282" i="1" s="1"/>
  <c r="AS282" i="1"/>
  <c r="AM282" i="1"/>
  <c r="U282" i="1" s="1"/>
  <c r="AN282" i="1"/>
  <c r="V282" i="1" s="1"/>
  <c r="AK266" i="1"/>
  <c r="S266" i="1" s="1"/>
  <c r="AP266" i="1"/>
  <c r="AQ266" i="1"/>
  <c r="AR266" i="1"/>
  <c r="AL266" i="1"/>
  <c r="T266" i="1" s="1"/>
  <c r="AS266" i="1"/>
  <c r="AM266" i="1"/>
  <c r="U266" i="1" s="1"/>
  <c r="AN266" i="1"/>
  <c r="V266" i="1" s="1"/>
  <c r="AK250" i="1"/>
  <c r="S250" i="1" s="1"/>
  <c r="AP250" i="1"/>
  <c r="AQ250" i="1"/>
  <c r="AR250" i="1"/>
  <c r="AL250" i="1"/>
  <c r="T250" i="1" s="1"/>
  <c r="AS250" i="1"/>
  <c r="AM250" i="1"/>
  <c r="U250" i="1" s="1"/>
  <c r="AN250" i="1"/>
  <c r="V250" i="1" s="1"/>
  <c r="AK234" i="1"/>
  <c r="S234" i="1" s="1"/>
  <c r="AP234" i="1"/>
  <c r="AQ234" i="1"/>
  <c r="AR234" i="1"/>
  <c r="AL234" i="1"/>
  <c r="T234" i="1" s="1"/>
  <c r="AS234" i="1"/>
  <c r="AM234" i="1"/>
  <c r="U234" i="1" s="1"/>
  <c r="AN234" i="1"/>
  <c r="V234" i="1" s="1"/>
  <c r="AK218" i="1"/>
  <c r="S218" i="1" s="1"/>
  <c r="AS218" i="1"/>
  <c r="AP218" i="1"/>
  <c r="AQ218" i="1"/>
  <c r="AR218" i="1"/>
  <c r="AL218" i="1"/>
  <c r="T218" i="1" s="1"/>
  <c r="AM218" i="1"/>
  <c r="U218" i="1" s="1"/>
  <c r="AN218" i="1"/>
  <c r="V218" i="1" s="1"/>
  <c r="AK202" i="1"/>
  <c r="S202" i="1" s="1"/>
  <c r="AS202" i="1"/>
  <c r="AP202" i="1"/>
  <c r="AQ202" i="1"/>
  <c r="AR202" i="1"/>
  <c r="AL202" i="1"/>
  <c r="T202" i="1" s="1"/>
  <c r="AM202" i="1"/>
  <c r="U202" i="1" s="1"/>
  <c r="AN202" i="1"/>
  <c r="V202" i="1" s="1"/>
  <c r="AK186" i="1"/>
  <c r="S186" i="1" s="1"/>
  <c r="AS186" i="1"/>
  <c r="AP186" i="1"/>
  <c r="AQ186" i="1"/>
  <c r="AR186" i="1"/>
  <c r="AL186" i="1"/>
  <c r="T186" i="1" s="1"/>
  <c r="AM186" i="1"/>
  <c r="U186" i="1" s="1"/>
  <c r="AN186" i="1"/>
  <c r="V186" i="1" s="1"/>
  <c r="AK170" i="1"/>
  <c r="S170" i="1" s="1"/>
  <c r="AS170" i="1"/>
  <c r="AP170" i="1"/>
  <c r="AQ170" i="1"/>
  <c r="AR170" i="1"/>
  <c r="AL170" i="1"/>
  <c r="T170" i="1" s="1"/>
  <c r="AM170" i="1"/>
  <c r="U170" i="1" s="1"/>
  <c r="AN170" i="1"/>
  <c r="V170" i="1" s="1"/>
  <c r="AK154" i="1"/>
  <c r="S154" i="1" s="1"/>
  <c r="AS154" i="1"/>
  <c r="AP154" i="1"/>
  <c r="AQ154" i="1"/>
  <c r="AR154" i="1"/>
  <c r="AL154" i="1"/>
  <c r="T154" i="1" s="1"/>
  <c r="AM154" i="1"/>
  <c r="U154" i="1" s="1"/>
  <c r="AN154" i="1"/>
  <c r="V154" i="1" s="1"/>
  <c r="AK138" i="1"/>
  <c r="S138" i="1" s="1"/>
  <c r="AS138" i="1"/>
  <c r="AP138" i="1"/>
  <c r="AQ138" i="1"/>
  <c r="AR138" i="1"/>
  <c r="AL138" i="1"/>
  <c r="T138" i="1" s="1"/>
  <c r="AM138" i="1"/>
  <c r="U138" i="1" s="1"/>
  <c r="AN138" i="1"/>
  <c r="V138" i="1" s="1"/>
  <c r="AK122" i="1"/>
  <c r="S122" i="1" s="1"/>
  <c r="AS122" i="1"/>
  <c r="AP122" i="1"/>
  <c r="AQ122" i="1"/>
  <c r="AR122" i="1"/>
  <c r="AL122" i="1"/>
  <c r="T122" i="1" s="1"/>
  <c r="AM122" i="1"/>
  <c r="U122" i="1" s="1"/>
  <c r="AN122" i="1"/>
  <c r="V122" i="1" s="1"/>
  <c r="AK106" i="1"/>
  <c r="S106" i="1" s="1"/>
  <c r="AS106" i="1"/>
  <c r="AP106" i="1"/>
  <c r="AQ106" i="1"/>
  <c r="AR106" i="1"/>
  <c r="AL106" i="1"/>
  <c r="T106" i="1" s="1"/>
  <c r="AM106" i="1"/>
  <c r="U106" i="1" s="1"/>
  <c r="AN106" i="1"/>
  <c r="V106" i="1" s="1"/>
  <c r="AK90" i="1"/>
  <c r="S90" i="1" s="1"/>
  <c r="AP90" i="1"/>
  <c r="AQ90" i="1"/>
  <c r="AR90" i="1"/>
  <c r="AS90" i="1"/>
  <c r="AN90" i="1"/>
  <c r="V90" i="1" s="1"/>
  <c r="AL90" i="1"/>
  <c r="T90" i="1" s="1"/>
  <c r="AM90" i="1"/>
  <c r="U90" i="1" s="1"/>
  <c r="AK74" i="1"/>
  <c r="S74" i="1" s="1"/>
  <c r="AP74" i="1"/>
  <c r="AQ74" i="1"/>
  <c r="AR74" i="1"/>
  <c r="AS74" i="1"/>
  <c r="AN74" i="1"/>
  <c r="V74" i="1" s="1"/>
  <c r="AL74" i="1"/>
  <c r="T74" i="1" s="1"/>
  <c r="AM74" i="1"/>
  <c r="U74" i="1" s="1"/>
  <c r="AK58" i="1"/>
  <c r="S58" i="1" s="1"/>
  <c r="AP58" i="1"/>
  <c r="AQ58" i="1"/>
  <c r="AR58" i="1"/>
  <c r="AS58" i="1"/>
  <c r="AN58" i="1"/>
  <c r="V58" i="1" s="1"/>
  <c r="AL58" i="1"/>
  <c r="T58" i="1" s="1"/>
  <c r="AM58" i="1"/>
  <c r="U58" i="1" s="1"/>
  <c r="AK42" i="1"/>
  <c r="S42" i="1" s="1"/>
  <c r="AP42" i="1"/>
  <c r="AQ42" i="1"/>
  <c r="AR42" i="1"/>
  <c r="AS42" i="1"/>
  <c r="AN42" i="1"/>
  <c r="V42" i="1" s="1"/>
  <c r="AL42" i="1"/>
  <c r="T42" i="1" s="1"/>
  <c r="AM42" i="1"/>
  <c r="U42" i="1" s="1"/>
  <c r="AK68" i="1"/>
  <c r="S68" i="1" s="1"/>
  <c r="AP68" i="1"/>
  <c r="AQ68" i="1"/>
  <c r="AR68" i="1"/>
  <c r="AS68" i="1"/>
  <c r="AL68" i="1"/>
  <c r="T68" i="1" s="1"/>
  <c r="AM68" i="1"/>
  <c r="U68" i="1" s="1"/>
  <c r="AN68" i="1"/>
  <c r="V68" i="1" s="1"/>
  <c r="AP305" i="1"/>
  <c r="AQ305" i="1"/>
  <c r="AR305" i="1"/>
  <c r="AS305" i="1"/>
  <c r="AK305" i="1"/>
  <c r="S305" i="1" s="1"/>
  <c r="AL305" i="1"/>
  <c r="T305" i="1" s="1"/>
  <c r="AN305" i="1"/>
  <c r="V305" i="1" s="1"/>
  <c r="AM305" i="1"/>
  <c r="U305" i="1" s="1"/>
  <c r="AK289" i="1"/>
  <c r="S289" i="1" s="1"/>
  <c r="AP289" i="1"/>
  <c r="AQ289" i="1"/>
  <c r="AR289" i="1"/>
  <c r="AS289" i="1"/>
  <c r="AL289" i="1"/>
  <c r="T289" i="1" s="1"/>
  <c r="AN289" i="1"/>
  <c r="V289" i="1" s="1"/>
  <c r="AM289" i="1"/>
  <c r="U289" i="1" s="1"/>
  <c r="AK273" i="1"/>
  <c r="S273" i="1" s="1"/>
  <c r="AP273" i="1"/>
  <c r="AQ273" i="1"/>
  <c r="AR273" i="1"/>
  <c r="AS273" i="1"/>
  <c r="AL273" i="1"/>
  <c r="T273" i="1" s="1"/>
  <c r="AN273" i="1"/>
  <c r="V273" i="1" s="1"/>
  <c r="AM273" i="1"/>
  <c r="U273" i="1" s="1"/>
  <c r="AK257" i="1"/>
  <c r="S257" i="1" s="1"/>
  <c r="AP257" i="1"/>
  <c r="AQ257" i="1"/>
  <c r="AR257" i="1"/>
  <c r="AS257" i="1"/>
  <c r="AL257" i="1"/>
  <c r="T257" i="1" s="1"/>
  <c r="AN257" i="1"/>
  <c r="V257" i="1" s="1"/>
  <c r="AM257" i="1"/>
  <c r="U257" i="1" s="1"/>
  <c r="AK241" i="1"/>
  <c r="S241" i="1" s="1"/>
  <c r="AP241" i="1"/>
  <c r="AQ241" i="1"/>
  <c r="AR241" i="1"/>
  <c r="AS241" i="1"/>
  <c r="AL241" i="1"/>
  <c r="T241" i="1" s="1"/>
  <c r="AN241" i="1"/>
  <c r="V241" i="1" s="1"/>
  <c r="AM241" i="1"/>
  <c r="U241" i="1" s="1"/>
  <c r="AK225" i="1"/>
  <c r="S225" i="1" s="1"/>
  <c r="AP225" i="1"/>
  <c r="AQ225" i="1"/>
  <c r="AR225" i="1"/>
  <c r="AS225" i="1"/>
  <c r="AN225" i="1"/>
  <c r="V225" i="1" s="1"/>
  <c r="AM225" i="1"/>
  <c r="U225" i="1" s="1"/>
  <c r="AL225" i="1"/>
  <c r="T225" i="1" s="1"/>
  <c r="AK209" i="1"/>
  <c r="S209" i="1" s="1"/>
  <c r="AS209" i="1"/>
  <c r="AP209" i="1"/>
  <c r="AQ209" i="1"/>
  <c r="AR209" i="1"/>
  <c r="AN209" i="1"/>
  <c r="V209" i="1" s="1"/>
  <c r="AM209" i="1"/>
  <c r="U209" i="1" s="1"/>
  <c r="AL209" i="1"/>
  <c r="T209" i="1" s="1"/>
  <c r="AK193" i="1"/>
  <c r="S193" i="1" s="1"/>
  <c r="AS193" i="1"/>
  <c r="AP193" i="1"/>
  <c r="AQ193" i="1"/>
  <c r="AR193" i="1"/>
  <c r="AN193" i="1"/>
  <c r="V193" i="1" s="1"/>
  <c r="AM193" i="1"/>
  <c r="U193" i="1" s="1"/>
  <c r="AL193" i="1"/>
  <c r="T193" i="1" s="1"/>
  <c r="AK177" i="1"/>
  <c r="S177" i="1" s="1"/>
  <c r="AS177" i="1"/>
  <c r="AP177" i="1"/>
  <c r="AQ177" i="1"/>
  <c r="AR177" i="1"/>
  <c r="AN177" i="1"/>
  <c r="V177" i="1" s="1"/>
  <c r="AM177" i="1"/>
  <c r="U177" i="1" s="1"/>
  <c r="AL177" i="1"/>
  <c r="T177" i="1" s="1"/>
  <c r="AK161" i="1"/>
  <c r="S161" i="1" s="1"/>
  <c r="AS161" i="1"/>
  <c r="AP161" i="1"/>
  <c r="AQ161" i="1"/>
  <c r="AR161" i="1"/>
  <c r="AN161" i="1"/>
  <c r="V161" i="1" s="1"/>
  <c r="AM161" i="1"/>
  <c r="U161" i="1" s="1"/>
  <c r="AL161" i="1"/>
  <c r="T161" i="1" s="1"/>
  <c r="AK145" i="1"/>
  <c r="S145" i="1" s="1"/>
  <c r="AS145" i="1"/>
  <c r="AP145" i="1"/>
  <c r="AQ145" i="1"/>
  <c r="AR145" i="1"/>
  <c r="AN145" i="1"/>
  <c r="V145" i="1" s="1"/>
  <c r="AM145" i="1"/>
  <c r="U145" i="1" s="1"/>
  <c r="AL145" i="1"/>
  <c r="T145" i="1" s="1"/>
  <c r="AK129" i="1"/>
  <c r="S129" i="1" s="1"/>
  <c r="AS129" i="1"/>
  <c r="AP129" i="1"/>
  <c r="AQ129" i="1"/>
  <c r="AR129" i="1"/>
  <c r="AN129" i="1"/>
  <c r="V129" i="1" s="1"/>
  <c r="AM129" i="1"/>
  <c r="U129" i="1" s="1"/>
  <c r="AL129" i="1"/>
  <c r="T129" i="1" s="1"/>
  <c r="AK113" i="1"/>
  <c r="S113" i="1" s="1"/>
  <c r="AS113" i="1"/>
  <c r="AP113" i="1"/>
  <c r="AQ113" i="1"/>
  <c r="AR113" i="1"/>
  <c r="AN113" i="1"/>
  <c r="V113" i="1" s="1"/>
  <c r="AM113" i="1"/>
  <c r="U113" i="1" s="1"/>
  <c r="AL113" i="1"/>
  <c r="T113" i="1" s="1"/>
  <c r="AK97" i="1"/>
  <c r="S97" i="1" s="1"/>
  <c r="AP97" i="1"/>
  <c r="AQ97" i="1"/>
  <c r="AR97" i="1"/>
  <c r="AS97" i="1"/>
  <c r="AM97" i="1"/>
  <c r="U97" i="1" s="1"/>
  <c r="AN97" i="1"/>
  <c r="V97" i="1" s="1"/>
  <c r="AL97" i="1"/>
  <c r="T97" i="1" s="1"/>
  <c r="AK81" i="1"/>
  <c r="S81" i="1" s="1"/>
  <c r="AP81" i="1"/>
  <c r="AQ81" i="1"/>
  <c r="AR81" i="1"/>
  <c r="AS81" i="1"/>
  <c r="AM81" i="1"/>
  <c r="U81" i="1" s="1"/>
  <c r="AN81" i="1"/>
  <c r="V81" i="1" s="1"/>
  <c r="AL81" i="1"/>
  <c r="T81" i="1" s="1"/>
  <c r="AK65" i="1"/>
  <c r="S65" i="1" s="1"/>
  <c r="AP65" i="1"/>
  <c r="AQ65" i="1"/>
  <c r="AR65" i="1"/>
  <c r="AS65" i="1"/>
  <c r="AM65" i="1"/>
  <c r="U65" i="1" s="1"/>
  <c r="AN65" i="1"/>
  <c r="V65" i="1" s="1"/>
  <c r="AL65" i="1"/>
  <c r="T65" i="1" s="1"/>
  <c r="AK49" i="1"/>
  <c r="S49" i="1" s="1"/>
  <c r="AP49" i="1"/>
  <c r="AQ49" i="1"/>
  <c r="AR49" i="1"/>
  <c r="AS49" i="1"/>
  <c r="AM49" i="1"/>
  <c r="U49" i="1" s="1"/>
  <c r="AN49" i="1"/>
  <c r="V49" i="1" s="1"/>
  <c r="AL49" i="1"/>
  <c r="T49" i="1" s="1"/>
  <c r="AK33" i="1"/>
  <c r="S33" i="1" s="1"/>
  <c r="AP33" i="1"/>
  <c r="AQ33" i="1"/>
  <c r="AR33" i="1"/>
  <c r="AS33" i="1"/>
  <c r="AM33" i="1"/>
  <c r="U33" i="1" s="1"/>
  <c r="AN33" i="1"/>
  <c r="V33" i="1" s="1"/>
  <c r="AL33" i="1"/>
  <c r="T33" i="1" s="1"/>
  <c r="AS8" i="1"/>
  <c r="AL8" i="1"/>
  <c r="T8" i="1" s="1"/>
  <c r="AR8" i="1"/>
  <c r="AM8" i="1"/>
  <c r="U8" i="1" s="1"/>
  <c r="AQ8" i="1"/>
  <c r="AN8" i="1"/>
  <c r="V8" i="1" s="1"/>
  <c r="AP8" i="1"/>
  <c r="AK16" i="1"/>
  <c r="S16" i="1" s="1"/>
  <c r="AP16" i="1"/>
  <c r="AQ16" i="1"/>
  <c r="AL16" i="1"/>
  <c r="T16" i="1" s="1"/>
  <c r="AR16" i="1"/>
  <c r="AM16" i="1"/>
  <c r="U16" i="1" s="1"/>
  <c r="AS16" i="1"/>
  <c r="AN16" i="1"/>
  <c r="V16" i="1" s="1"/>
  <c r="AK11" i="1"/>
  <c r="S11" i="1" s="1"/>
  <c r="AP11" i="1"/>
  <c r="AQ11" i="1"/>
  <c r="AL11" i="1"/>
  <c r="T11" i="1" s="1"/>
  <c r="AR11" i="1"/>
  <c r="AM11" i="1"/>
  <c r="U11" i="1" s="1"/>
  <c r="AS11" i="1"/>
  <c r="AN11" i="1"/>
  <c r="V11" i="1" s="1"/>
  <c r="AK13" i="1"/>
  <c r="S13" i="1" s="1"/>
  <c r="AP13" i="1"/>
  <c r="AQ13" i="1"/>
  <c r="AN13" i="1"/>
  <c r="V13" i="1" s="1"/>
  <c r="AR13" i="1"/>
  <c r="AS13" i="1"/>
  <c r="AL13" i="1"/>
  <c r="T13" i="1" s="1"/>
  <c r="AM13" i="1"/>
  <c r="U13" i="1" s="1"/>
  <c r="AK10" i="1"/>
  <c r="S10" i="1" s="1"/>
  <c r="AP10" i="1"/>
  <c r="AN10" i="1"/>
  <c r="V10" i="1" s="1"/>
  <c r="AQ10" i="1"/>
  <c r="AR10" i="1"/>
  <c r="AL10" i="1"/>
  <c r="T10" i="1" s="1"/>
  <c r="AS10" i="1"/>
  <c r="AM10" i="1"/>
  <c r="U10" i="1" s="1"/>
  <c r="AK14" i="1"/>
  <c r="S14" i="1" s="1"/>
  <c r="AP14" i="1"/>
  <c r="AQ14" i="1"/>
  <c r="AR14" i="1"/>
  <c r="AL14" i="1"/>
  <c r="T14" i="1" s="1"/>
  <c r="AN14" i="1"/>
  <c r="V14" i="1" s="1"/>
  <c r="AS14" i="1"/>
  <c r="AM14" i="1"/>
  <c r="U14" i="1" s="1"/>
  <c r="AK15" i="1"/>
  <c r="S15" i="1" s="1"/>
  <c r="AP15" i="1"/>
  <c r="AS15" i="1"/>
  <c r="AN15" i="1"/>
  <c r="V15" i="1" s="1"/>
  <c r="AQ15" i="1"/>
  <c r="AL15" i="1"/>
  <c r="T15" i="1" s="1"/>
  <c r="AR15" i="1"/>
  <c r="AM15" i="1"/>
  <c r="U15" i="1" s="1"/>
  <c r="S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I186" i="1"/>
  <c r="AI187" i="1"/>
  <c r="AI188" i="1"/>
  <c r="AI189" i="1"/>
  <c r="AI190" i="1"/>
  <c r="AI191" i="1"/>
  <c r="AI192" i="1"/>
  <c r="AI193" i="1"/>
  <c r="AI194" i="1"/>
  <c r="AI195" i="1"/>
  <c r="AI196" i="1"/>
  <c r="AI197" i="1"/>
  <c r="AI198" i="1"/>
  <c r="AI199" i="1"/>
  <c r="AI200" i="1"/>
  <c r="AI201" i="1"/>
  <c r="AI202" i="1"/>
  <c r="AI203" i="1"/>
  <c r="AI204" i="1"/>
  <c r="AI205" i="1"/>
  <c r="AI206" i="1"/>
  <c r="AI207" i="1"/>
  <c r="AI8" i="1"/>
  <c r="AJ8" i="1" s="1"/>
  <c r="AO9" i="1" l="1"/>
  <c r="W9" i="1" s="1"/>
  <c r="AO113" i="1"/>
  <c r="W113" i="1" s="1"/>
  <c r="AO129" i="1"/>
  <c r="W129" i="1" s="1"/>
  <c r="AO145" i="1"/>
  <c r="W145" i="1" s="1"/>
  <c r="AO161" i="1"/>
  <c r="W161" i="1" s="1"/>
  <c r="AO177" i="1"/>
  <c r="W177" i="1" s="1"/>
  <c r="AO193" i="1"/>
  <c r="W193" i="1" s="1"/>
  <c r="AO209" i="1"/>
  <c r="W209" i="1" s="1"/>
  <c r="AO106" i="1"/>
  <c r="W106" i="1" s="1"/>
  <c r="AO122" i="1"/>
  <c r="W122" i="1" s="1"/>
  <c r="AO138" i="1"/>
  <c r="W138" i="1" s="1"/>
  <c r="AO154" i="1"/>
  <c r="W154" i="1" s="1"/>
  <c r="AO170" i="1"/>
  <c r="W170" i="1" s="1"/>
  <c r="AO186" i="1"/>
  <c r="W186" i="1" s="1"/>
  <c r="AO202" i="1"/>
  <c r="W202" i="1" s="1"/>
  <c r="AO218" i="1"/>
  <c r="W218" i="1" s="1"/>
  <c r="AO111" i="1"/>
  <c r="W111" i="1" s="1"/>
  <c r="AO127" i="1"/>
  <c r="W127" i="1" s="1"/>
  <c r="AO143" i="1"/>
  <c r="W143" i="1" s="1"/>
  <c r="AO159" i="1"/>
  <c r="W159" i="1" s="1"/>
  <c r="AO175" i="1"/>
  <c r="W175" i="1" s="1"/>
  <c r="AO191" i="1"/>
  <c r="W191" i="1" s="1"/>
  <c r="AO207" i="1"/>
  <c r="W207" i="1" s="1"/>
  <c r="AO140" i="1"/>
  <c r="W140" i="1" s="1"/>
  <c r="AO204" i="1"/>
  <c r="W204" i="1" s="1"/>
  <c r="AO109" i="1"/>
  <c r="W109" i="1" s="1"/>
  <c r="AO141" i="1"/>
  <c r="W141" i="1" s="1"/>
  <c r="AO189" i="1"/>
  <c r="W189" i="1" s="1"/>
  <c r="AO134" i="1"/>
  <c r="W134" i="1" s="1"/>
  <c r="AO182" i="1"/>
  <c r="W182" i="1" s="1"/>
  <c r="AO139" i="1"/>
  <c r="W139" i="1" s="1"/>
  <c r="AO187" i="1"/>
  <c r="W187" i="1" s="1"/>
  <c r="AO188" i="1"/>
  <c r="W188" i="1" s="1"/>
  <c r="AO117" i="1"/>
  <c r="W117" i="1" s="1"/>
  <c r="AO133" i="1"/>
  <c r="W133" i="1" s="1"/>
  <c r="AO149" i="1"/>
  <c r="W149" i="1" s="1"/>
  <c r="AO165" i="1"/>
  <c r="W165" i="1" s="1"/>
  <c r="AO181" i="1"/>
  <c r="W181" i="1" s="1"/>
  <c r="AO197" i="1"/>
  <c r="W197" i="1" s="1"/>
  <c r="AO213" i="1"/>
  <c r="W213" i="1" s="1"/>
  <c r="AO110" i="1"/>
  <c r="W110" i="1" s="1"/>
  <c r="AO126" i="1"/>
  <c r="W126" i="1" s="1"/>
  <c r="AO142" i="1"/>
  <c r="W142" i="1" s="1"/>
  <c r="AO158" i="1"/>
  <c r="W158" i="1" s="1"/>
  <c r="AO174" i="1"/>
  <c r="W174" i="1" s="1"/>
  <c r="AO190" i="1"/>
  <c r="W190" i="1" s="1"/>
  <c r="AO206" i="1"/>
  <c r="W206" i="1" s="1"/>
  <c r="AO120" i="1"/>
  <c r="W120" i="1" s="1"/>
  <c r="AO184" i="1"/>
  <c r="W184" i="1" s="1"/>
  <c r="AO148" i="1"/>
  <c r="W148" i="1" s="1"/>
  <c r="AO128" i="1"/>
  <c r="W128" i="1" s="1"/>
  <c r="AO164" i="1"/>
  <c r="W164" i="1" s="1"/>
  <c r="AO196" i="1"/>
  <c r="W196" i="1" s="1"/>
  <c r="AO33" i="1"/>
  <c r="W33" i="1" s="1"/>
  <c r="AO81" i="1"/>
  <c r="W81" i="1" s="1"/>
  <c r="AO225" i="1"/>
  <c r="W225" i="1" s="1"/>
  <c r="AO273" i="1"/>
  <c r="W273" i="1" s="1"/>
  <c r="AO90" i="1"/>
  <c r="W90" i="1" s="1"/>
  <c r="AO250" i="1"/>
  <c r="W250" i="1" s="1"/>
  <c r="AO266" i="1"/>
  <c r="W266" i="1" s="1"/>
  <c r="AO282" i="1"/>
  <c r="W282" i="1" s="1"/>
  <c r="AO298" i="1"/>
  <c r="W298" i="1" s="1"/>
  <c r="AO44" i="1"/>
  <c r="W44" i="1" s="1"/>
  <c r="AO31" i="1"/>
  <c r="W31" i="1" s="1"/>
  <c r="AO47" i="1"/>
  <c r="W47" i="1" s="1"/>
  <c r="AO63" i="1"/>
  <c r="W63" i="1" s="1"/>
  <c r="AO79" i="1"/>
  <c r="W79" i="1" s="1"/>
  <c r="AO95" i="1"/>
  <c r="W95" i="1" s="1"/>
  <c r="AO223" i="1"/>
  <c r="W223" i="1" s="1"/>
  <c r="AO239" i="1"/>
  <c r="W239" i="1" s="1"/>
  <c r="AO255" i="1"/>
  <c r="W255" i="1" s="1"/>
  <c r="AO271" i="1"/>
  <c r="W271" i="1" s="1"/>
  <c r="AO287" i="1"/>
  <c r="W287" i="1" s="1"/>
  <c r="AO64" i="1"/>
  <c r="W64" i="1" s="1"/>
  <c r="AO248" i="1"/>
  <c r="W248" i="1" s="1"/>
  <c r="AO96" i="1"/>
  <c r="W96" i="1" s="1"/>
  <c r="AO240" i="1"/>
  <c r="W240" i="1" s="1"/>
  <c r="AO276" i="1"/>
  <c r="W276" i="1" s="1"/>
  <c r="AO268" i="1"/>
  <c r="W268" i="1" s="1"/>
  <c r="AO256" i="1"/>
  <c r="W256" i="1" s="1"/>
  <c r="AO292" i="1"/>
  <c r="W292" i="1" s="1"/>
  <c r="AO17" i="1"/>
  <c r="W17" i="1" s="1"/>
  <c r="AO21" i="1"/>
  <c r="W21" i="1" s="1"/>
  <c r="AO25" i="1"/>
  <c r="W25" i="1" s="1"/>
  <c r="AO29" i="1"/>
  <c r="W29" i="1" s="1"/>
  <c r="AO18" i="1"/>
  <c r="W18" i="1" s="1"/>
  <c r="AO22" i="1"/>
  <c r="W22" i="1" s="1"/>
  <c r="AO26" i="1"/>
  <c r="W26" i="1" s="1"/>
  <c r="AO237" i="1"/>
  <c r="W237" i="1" s="1"/>
  <c r="AO285" i="1"/>
  <c r="W285" i="1" s="1"/>
  <c r="AO38" i="1"/>
  <c r="W38" i="1" s="1"/>
  <c r="AO86" i="1"/>
  <c r="W86" i="1" s="1"/>
  <c r="AO246" i="1"/>
  <c r="W246" i="1" s="1"/>
  <c r="AO294" i="1"/>
  <c r="W294" i="1" s="1"/>
  <c r="AO43" i="1"/>
  <c r="W43" i="1" s="1"/>
  <c r="AO91" i="1"/>
  <c r="W91" i="1" s="1"/>
  <c r="AO235" i="1"/>
  <c r="W235" i="1" s="1"/>
  <c r="AO267" i="1"/>
  <c r="W267" i="1" s="1"/>
  <c r="AO52" i="1"/>
  <c r="W52" i="1" s="1"/>
  <c r="AO232" i="1"/>
  <c r="W232" i="1" s="1"/>
  <c r="AO100" i="1"/>
  <c r="W100" i="1" s="1"/>
  <c r="AO224" i="1"/>
  <c r="W224" i="1" s="1"/>
  <c r="AO24" i="1"/>
  <c r="W24" i="1" s="1"/>
  <c r="AO37" i="1"/>
  <c r="W37" i="1" s="1"/>
  <c r="AO53" i="1"/>
  <c r="W53" i="1" s="1"/>
  <c r="AO69" i="1"/>
  <c r="W69" i="1" s="1"/>
  <c r="AO85" i="1"/>
  <c r="W85" i="1" s="1"/>
  <c r="AO101" i="1"/>
  <c r="W101" i="1" s="1"/>
  <c r="AO229" i="1"/>
  <c r="W229" i="1" s="1"/>
  <c r="AO245" i="1"/>
  <c r="W245" i="1" s="1"/>
  <c r="AO261" i="1"/>
  <c r="W261" i="1" s="1"/>
  <c r="AO277" i="1"/>
  <c r="W277" i="1" s="1"/>
  <c r="AO293" i="1"/>
  <c r="W293" i="1" s="1"/>
  <c r="AO40" i="1"/>
  <c r="W40" i="1" s="1"/>
  <c r="AO80" i="1"/>
  <c r="W80" i="1" s="1"/>
  <c r="AO46" i="1"/>
  <c r="W46" i="1" s="1"/>
  <c r="AO62" i="1"/>
  <c r="W62" i="1" s="1"/>
  <c r="AO78" i="1"/>
  <c r="W78" i="1" s="1"/>
  <c r="AO94" i="1"/>
  <c r="W94" i="1" s="1"/>
  <c r="AO222" i="1"/>
  <c r="W222" i="1" s="1"/>
  <c r="AO238" i="1"/>
  <c r="W238" i="1" s="1"/>
  <c r="AO254" i="1"/>
  <c r="W254" i="1" s="1"/>
  <c r="AO270" i="1"/>
  <c r="W270" i="1" s="1"/>
  <c r="AO286" i="1"/>
  <c r="W286" i="1" s="1"/>
  <c r="AO115" i="1"/>
  <c r="W115" i="1" s="1"/>
  <c r="AO131" i="1"/>
  <c r="W131" i="1" s="1"/>
  <c r="AO147" i="1"/>
  <c r="W147" i="1" s="1"/>
  <c r="AO163" i="1"/>
  <c r="W163" i="1" s="1"/>
  <c r="AO179" i="1"/>
  <c r="W179" i="1" s="1"/>
  <c r="AO195" i="1"/>
  <c r="W195" i="1" s="1"/>
  <c r="AO211" i="1"/>
  <c r="W211" i="1" s="1"/>
  <c r="AO136" i="1"/>
  <c r="W136" i="1" s="1"/>
  <c r="AO200" i="1"/>
  <c r="W200" i="1" s="1"/>
  <c r="AO144" i="1"/>
  <c r="W144" i="1" s="1"/>
  <c r="AO180" i="1"/>
  <c r="W180" i="1" s="1"/>
  <c r="AO156" i="1"/>
  <c r="W156" i="1" s="1"/>
  <c r="AO220" i="1"/>
  <c r="W220" i="1" s="1"/>
  <c r="AO160" i="1"/>
  <c r="W160" i="1" s="1"/>
  <c r="AO157" i="1"/>
  <c r="W157" i="1" s="1"/>
  <c r="AO205" i="1"/>
  <c r="W205" i="1" s="1"/>
  <c r="AO102" i="1"/>
  <c r="W102" i="1" s="1"/>
  <c r="AO150" i="1"/>
  <c r="W150" i="1" s="1"/>
  <c r="AO198" i="1"/>
  <c r="W198" i="1" s="1"/>
  <c r="AO123" i="1"/>
  <c r="W123" i="1" s="1"/>
  <c r="AO171" i="1"/>
  <c r="W171" i="1" s="1"/>
  <c r="AO219" i="1"/>
  <c r="W219" i="1" s="1"/>
  <c r="AO104" i="1"/>
  <c r="W104" i="1" s="1"/>
  <c r="AO124" i="1"/>
  <c r="W124" i="1" s="1"/>
  <c r="AO112" i="1"/>
  <c r="W112" i="1" s="1"/>
  <c r="AO105" i="1"/>
  <c r="W105" i="1" s="1"/>
  <c r="AO121" i="1"/>
  <c r="W121" i="1" s="1"/>
  <c r="AO137" i="1"/>
  <c r="W137" i="1" s="1"/>
  <c r="AO153" i="1"/>
  <c r="W153" i="1" s="1"/>
  <c r="AO169" i="1"/>
  <c r="W169" i="1" s="1"/>
  <c r="AO185" i="1"/>
  <c r="W185" i="1" s="1"/>
  <c r="AO201" i="1"/>
  <c r="W201" i="1" s="1"/>
  <c r="AO217" i="1"/>
  <c r="W217" i="1" s="1"/>
  <c r="AO114" i="1"/>
  <c r="W114" i="1" s="1"/>
  <c r="AO130" i="1"/>
  <c r="W130" i="1" s="1"/>
  <c r="AO146" i="1"/>
  <c r="W146" i="1" s="1"/>
  <c r="AO162" i="1"/>
  <c r="W162" i="1" s="1"/>
  <c r="AO178" i="1"/>
  <c r="W178" i="1" s="1"/>
  <c r="AO194" i="1"/>
  <c r="W194" i="1" s="1"/>
  <c r="AO210" i="1"/>
  <c r="W210" i="1" s="1"/>
  <c r="AO103" i="1"/>
  <c r="W103" i="1" s="1"/>
  <c r="AO119" i="1"/>
  <c r="W119" i="1" s="1"/>
  <c r="AO135" i="1"/>
  <c r="W135" i="1" s="1"/>
  <c r="AO151" i="1"/>
  <c r="W151" i="1" s="1"/>
  <c r="AO167" i="1"/>
  <c r="W167" i="1" s="1"/>
  <c r="AO183" i="1"/>
  <c r="W183" i="1" s="1"/>
  <c r="AO199" i="1"/>
  <c r="W199" i="1" s="1"/>
  <c r="AO215" i="1"/>
  <c r="W215" i="1" s="1"/>
  <c r="AO152" i="1"/>
  <c r="W152" i="1" s="1"/>
  <c r="AO216" i="1"/>
  <c r="W216" i="1" s="1"/>
  <c r="AO176" i="1"/>
  <c r="W176" i="1" s="1"/>
  <c r="AO212" i="1"/>
  <c r="W212" i="1" s="1"/>
  <c r="AO108" i="1"/>
  <c r="W108" i="1" s="1"/>
  <c r="AO172" i="1"/>
  <c r="W172" i="1" s="1"/>
  <c r="AO192" i="1"/>
  <c r="W192" i="1" s="1"/>
  <c r="AO116" i="1"/>
  <c r="W116" i="1" s="1"/>
  <c r="AO125" i="1"/>
  <c r="W125" i="1" s="1"/>
  <c r="AO173" i="1"/>
  <c r="W173" i="1" s="1"/>
  <c r="AO118" i="1"/>
  <c r="W118" i="1" s="1"/>
  <c r="AO166" i="1"/>
  <c r="W166" i="1" s="1"/>
  <c r="AO214" i="1"/>
  <c r="W214" i="1" s="1"/>
  <c r="AO107" i="1"/>
  <c r="W107" i="1" s="1"/>
  <c r="AO155" i="1"/>
  <c r="W155" i="1" s="1"/>
  <c r="AO203" i="1"/>
  <c r="W203" i="1" s="1"/>
  <c r="AO168" i="1"/>
  <c r="W168" i="1" s="1"/>
  <c r="AO208" i="1"/>
  <c r="W208" i="1" s="1"/>
  <c r="AO132" i="1"/>
  <c r="W132" i="1" s="1"/>
  <c r="AO49" i="1"/>
  <c r="W49" i="1" s="1"/>
  <c r="AO97" i="1"/>
  <c r="W97" i="1" s="1"/>
  <c r="AO241" i="1"/>
  <c r="W241" i="1" s="1"/>
  <c r="AO289" i="1"/>
  <c r="W289" i="1" s="1"/>
  <c r="AO42" i="1"/>
  <c r="W42" i="1" s="1"/>
  <c r="AO305" i="1"/>
  <c r="W305" i="1" s="1"/>
  <c r="AO303" i="1"/>
  <c r="W303" i="1" s="1"/>
  <c r="AO60" i="1"/>
  <c r="W60" i="1" s="1"/>
  <c r="AO35" i="1"/>
  <c r="W35" i="1" s="1"/>
  <c r="AO51" i="1"/>
  <c r="W51" i="1" s="1"/>
  <c r="AO67" i="1"/>
  <c r="W67" i="1" s="1"/>
  <c r="AO83" i="1"/>
  <c r="W83" i="1" s="1"/>
  <c r="AO99" i="1"/>
  <c r="W99" i="1" s="1"/>
  <c r="AO227" i="1"/>
  <c r="W227" i="1" s="1"/>
  <c r="AO243" i="1"/>
  <c r="W243" i="1" s="1"/>
  <c r="AO259" i="1"/>
  <c r="W259" i="1" s="1"/>
  <c r="AO275" i="1"/>
  <c r="W275" i="1" s="1"/>
  <c r="AO291" i="1"/>
  <c r="W291" i="1" s="1"/>
  <c r="AO72" i="1"/>
  <c r="W72" i="1" s="1"/>
  <c r="AO264" i="1"/>
  <c r="W264" i="1" s="1"/>
  <c r="AO272" i="1"/>
  <c r="W272" i="1" s="1"/>
  <c r="AO92" i="1"/>
  <c r="W92" i="1" s="1"/>
  <c r="AO284" i="1"/>
  <c r="W284" i="1" s="1"/>
  <c r="AO288" i="1"/>
  <c r="W288" i="1" s="1"/>
  <c r="AO30" i="1"/>
  <c r="W30" i="1" s="1"/>
  <c r="AO61" i="1"/>
  <c r="W61" i="1" s="1"/>
  <c r="AO253" i="1"/>
  <c r="W253" i="1" s="1"/>
  <c r="AO54" i="1"/>
  <c r="W54" i="1" s="1"/>
  <c r="AO230" i="1"/>
  <c r="W230" i="1" s="1"/>
  <c r="AO278" i="1"/>
  <c r="W278" i="1" s="1"/>
  <c r="AO88" i="1"/>
  <c r="W88" i="1" s="1"/>
  <c r="AO75" i="1"/>
  <c r="W75" i="1" s="1"/>
  <c r="AO283" i="1"/>
  <c r="W283" i="1" s="1"/>
  <c r="AO296" i="1"/>
  <c r="W296" i="1" s="1"/>
  <c r="AO260" i="1"/>
  <c r="W260" i="1" s="1"/>
  <c r="AO20" i="1"/>
  <c r="W20" i="1" s="1"/>
  <c r="AO41" i="1"/>
  <c r="W41" i="1" s="1"/>
  <c r="AO57" i="1"/>
  <c r="W57" i="1" s="1"/>
  <c r="AO73" i="1"/>
  <c r="W73" i="1" s="1"/>
  <c r="AO89" i="1"/>
  <c r="W89" i="1" s="1"/>
  <c r="AO233" i="1"/>
  <c r="W233" i="1" s="1"/>
  <c r="AO249" i="1"/>
  <c r="W249" i="1" s="1"/>
  <c r="AO265" i="1"/>
  <c r="W265" i="1" s="1"/>
  <c r="AO281" i="1"/>
  <c r="W281" i="1" s="1"/>
  <c r="AO297" i="1"/>
  <c r="W297" i="1" s="1"/>
  <c r="AO48" i="1"/>
  <c r="W48" i="1" s="1"/>
  <c r="AO34" i="1"/>
  <c r="W34" i="1" s="1"/>
  <c r="AO50" i="1"/>
  <c r="W50" i="1" s="1"/>
  <c r="AO66" i="1"/>
  <c r="W66" i="1" s="1"/>
  <c r="AO82" i="1"/>
  <c r="W82" i="1" s="1"/>
  <c r="AO98" i="1"/>
  <c r="W98" i="1" s="1"/>
  <c r="AO226" i="1"/>
  <c r="W226" i="1" s="1"/>
  <c r="AO242" i="1"/>
  <c r="W242" i="1" s="1"/>
  <c r="AO258" i="1"/>
  <c r="W258" i="1" s="1"/>
  <c r="AO274" i="1"/>
  <c r="W274" i="1" s="1"/>
  <c r="AO290" i="1"/>
  <c r="W290" i="1" s="1"/>
  <c r="AO76" i="1"/>
  <c r="W76" i="1" s="1"/>
  <c r="AO39" i="1"/>
  <c r="W39" i="1" s="1"/>
  <c r="AO55" i="1"/>
  <c r="W55" i="1" s="1"/>
  <c r="AO71" i="1"/>
  <c r="W71" i="1" s="1"/>
  <c r="AO87" i="1"/>
  <c r="W87" i="1" s="1"/>
  <c r="AO231" i="1"/>
  <c r="W231" i="1" s="1"/>
  <c r="AO247" i="1"/>
  <c r="W247" i="1" s="1"/>
  <c r="AO263" i="1"/>
  <c r="W263" i="1" s="1"/>
  <c r="AO279" i="1"/>
  <c r="W279" i="1" s="1"/>
  <c r="AO295" i="1"/>
  <c r="W295" i="1" s="1"/>
  <c r="AO32" i="1"/>
  <c r="W32" i="1" s="1"/>
  <c r="AO84" i="1"/>
  <c r="W84" i="1" s="1"/>
  <c r="AO280" i="1"/>
  <c r="W280" i="1" s="1"/>
  <c r="AO236" i="1"/>
  <c r="W236" i="1" s="1"/>
  <c r="AO300" i="1"/>
  <c r="W300" i="1" s="1"/>
  <c r="AO228" i="1"/>
  <c r="W228" i="1" s="1"/>
  <c r="AO19" i="1"/>
  <c r="W19" i="1" s="1"/>
  <c r="AO23" i="1"/>
  <c r="W23" i="1" s="1"/>
  <c r="AO27" i="1"/>
  <c r="W27" i="1" s="1"/>
  <c r="AO45" i="1"/>
  <c r="W45" i="1" s="1"/>
  <c r="AO77" i="1"/>
  <c r="W77" i="1" s="1"/>
  <c r="AO93" i="1"/>
  <c r="W93" i="1" s="1"/>
  <c r="AO221" i="1"/>
  <c r="W221" i="1" s="1"/>
  <c r="AO269" i="1"/>
  <c r="W269" i="1" s="1"/>
  <c r="AO56" i="1"/>
  <c r="W56" i="1" s="1"/>
  <c r="AO70" i="1"/>
  <c r="W70" i="1" s="1"/>
  <c r="AO262" i="1"/>
  <c r="W262" i="1" s="1"/>
  <c r="AO36" i="1"/>
  <c r="W36" i="1" s="1"/>
  <c r="AO59" i="1"/>
  <c r="W59" i="1" s="1"/>
  <c r="AO251" i="1"/>
  <c r="W251" i="1" s="1"/>
  <c r="AO299" i="1"/>
  <c r="W299" i="1" s="1"/>
  <c r="AO244" i="1"/>
  <c r="W244" i="1" s="1"/>
  <c r="AO252" i="1"/>
  <c r="W252" i="1" s="1"/>
  <c r="AO28" i="1"/>
  <c r="W28" i="1" s="1"/>
  <c r="AO65" i="1"/>
  <c r="W65" i="1" s="1"/>
  <c r="AO257" i="1"/>
  <c r="W257" i="1" s="1"/>
  <c r="AO68" i="1"/>
  <c r="W68" i="1" s="1"/>
  <c r="AO58" i="1"/>
  <c r="W58" i="1" s="1"/>
  <c r="AO74" i="1"/>
  <c r="W74" i="1" s="1"/>
  <c r="AO234" i="1"/>
  <c r="W234" i="1" s="1"/>
  <c r="AO302" i="1"/>
  <c r="W302" i="1" s="1"/>
  <c r="AO307" i="1"/>
  <c r="AO301" i="1"/>
  <c r="W301" i="1" s="1"/>
  <c r="AO306" i="1"/>
  <c r="W306" i="1" s="1"/>
  <c r="AO304" i="1"/>
  <c r="W304" i="1" s="1"/>
  <c r="AO8" i="1"/>
  <c r="W8" i="1" s="1"/>
  <c r="AK12" i="1"/>
  <c r="S12" i="1" s="1"/>
  <c r="AP12" i="1"/>
  <c r="AL12" i="1"/>
  <c r="T12" i="1" s="1"/>
  <c r="AQ12" i="1"/>
  <c r="AM12" i="1"/>
  <c r="U12" i="1" s="1"/>
  <c r="AR12" i="1"/>
  <c r="AN12" i="1"/>
  <c r="V12" i="1" s="1"/>
  <c r="AS12" i="1"/>
  <c r="AO14" i="1"/>
  <c r="W14" i="1" s="1"/>
  <c r="AO10" i="1"/>
  <c r="W10" i="1" s="1"/>
  <c r="AO13" i="1"/>
  <c r="W13" i="1" s="1"/>
  <c r="AO11" i="1"/>
  <c r="W11" i="1" s="1"/>
  <c r="AO16" i="1"/>
  <c r="W16" i="1" s="1"/>
  <c r="AO15" i="1"/>
  <c r="W15" i="1" s="1"/>
  <c r="Y221" i="1"/>
  <c r="Y212" i="1"/>
  <c r="Y219" i="1"/>
  <c r="Y216" i="1"/>
  <c r="Y251" i="1"/>
  <c r="Y225" i="1"/>
  <c r="Y218" i="1"/>
  <c r="Y213" i="1"/>
  <c r="Y263" i="1"/>
  <c r="Y259" i="1"/>
  <c r="Y217" i="1"/>
  <c r="Y223" i="1"/>
  <c r="Y211" i="1"/>
  <c r="Y257" i="1"/>
  <c r="Y307" i="1" l="1"/>
  <c r="W307" i="1"/>
  <c r="AO12" i="1"/>
  <c r="W12" i="1" s="1"/>
  <c r="AH179" i="1"/>
  <c r="AH180" i="1"/>
  <c r="AH181" i="1"/>
  <c r="AH182" i="1"/>
  <c r="AH183" i="1"/>
  <c r="AH191" i="1"/>
  <c r="AH192" i="1"/>
  <c r="AH193" i="1"/>
  <c r="AH194" i="1"/>
  <c r="AH195" i="1"/>
  <c r="AH196" i="1"/>
  <c r="AH197" i="1"/>
  <c r="AH198" i="1"/>
  <c r="AH199" i="1"/>
  <c r="AH200" i="1"/>
  <c r="AH201" i="1"/>
  <c r="AH202" i="1"/>
  <c r="AH203" i="1"/>
  <c r="AH204" i="1"/>
  <c r="AH205" i="1"/>
  <c r="AH206" i="1"/>
  <c r="AH207" i="1"/>
  <c r="AH150" i="1" l="1"/>
  <c r="AJ150" i="1" s="1"/>
  <c r="AH148" i="1"/>
  <c r="AJ148" i="1" s="1"/>
  <c r="AH146" i="1"/>
  <c r="AJ146" i="1" s="1"/>
  <c r="AH144" i="1"/>
  <c r="AJ144" i="1" s="1"/>
  <c r="AH142" i="1"/>
  <c r="AJ142" i="1" s="1"/>
  <c r="AH149" i="1"/>
  <c r="AJ149" i="1" s="1"/>
  <c r="AH147" i="1"/>
  <c r="AJ147" i="1" s="1"/>
  <c r="AH145" i="1"/>
  <c r="AJ145" i="1" s="1"/>
  <c r="AH143" i="1"/>
  <c r="AJ143" i="1" s="1"/>
  <c r="AH141" i="1"/>
  <c r="AJ141" i="1" s="1"/>
  <c r="AJ207" i="1"/>
  <c r="AJ205" i="1"/>
  <c r="AJ203" i="1"/>
  <c r="AJ201" i="1"/>
  <c r="AJ199" i="1"/>
  <c r="AJ197" i="1"/>
  <c r="AJ195" i="1"/>
  <c r="AJ193" i="1"/>
  <c r="AJ191" i="1"/>
  <c r="AJ183" i="1"/>
  <c r="AJ181" i="1"/>
  <c r="AJ179" i="1"/>
  <c r="AJ194" i="1"/>
  <c r="AJ192" i="1"/>
  <c r="AJ182" i="1"/>
  <c r="AJ180" i="1"/>
  <c r="AJ206" i="1"/>
  <c r="AJ204" i="1"/>
  <c r="AJ202" i="1"/>
  <c r="AJ200" i="1"/>
  <c r="AJ198" i="1"/>
  <c r="AJ196" i="1"/>
  <c r="AH173" i="1"/>
  <c r="AJ173" i="1" s="1"/>
  <c r="AH171" i="1"/>
  <c r="AJ171" i="1" s="1"/>
  <c r="AH167" i="1"/>
  <c r="AJ167" i="1" s="1"/>
  <c r="AH168" i="1"/>
  <c r="AJ168" i="1" s="1"/>
  <c r="AH190" i="1"/>
  <c r="AJ190" i="1" s="1"/>
  <c r="AH189" i="1"/>
  <c r="AJ189" i="1" s="1"/>
  <c r="AH188" i="1"/>
  <c r="AJ188" i="1" s="1"/>
  <c r="AH187" i="1"/>
  <c r="AJ187" i="1" s="1"/>
  <c r="AH186" i="1"/>
  <c r="AJ186" i="1" s="1"/>
  <c r="AH185" i="1"/>
  <c r="AJ185" i="1" s="1"/>
  <c r="AH184" i="1"/>
  <c r="AJ184" i="1" s="1"/>
  <c r="AH178" i="1"/>
  <c r="AJ178" i="1" s="1"/>
  <c r="AH176" i="1"/>
  <c r="AJ176" i="1" s="1"/>
  <c r="AH174" i="1"/>
  <c r="AJ174" i="1" s="1"/>
  <c r="AH172" i="1"/>
  <c r="AJ172" i="1" s="1"/>
  <c r="AH170" i="1"/>
  <c r="AJ170" i="1" s="1"/>
  <c r="AH169" i="1"/>
  <c r="AJ169" i="1" s="1"/>
  <c r="AH177" i="1"/>
  <c r="AJ177" i="1" s="1"/>
  <c r="AH175" i="1"/>
  <c r="AJ175" i="1" s="1"/>
  <c r="AH166" i="1"/>
  <c r="AJ166" i="1" s="1"/>
  <c r="AH165" i="1"/>
  <c r="AJ165" i="1" s="1"/>
  <c r="AH164" i="1"/>
  <c r="AJ164" i="1" s="1"/>
  <c r="AH163" i="1"/>
  <c r="AJ163" i="1" s="1"/>
  <c r="AH162" i="1"/>
  <c r="AJ162" i="1" s="1"/>
  <c r="AH161" i="1"/>
  <c r="AJ161" i="1" s="1"/>
  <c r="AH160" i="1"/>
  <c r="AJ160" i="1" s="1"/>
  <c r="AH159" i="1"/>
  <c r="AJ159" i="1" s="1"/>
  <c r="AH158" i="1"/>
  <c r="AJ158" i="1" s="1"/>
  <c r="AH157" i="1"/>
  <c r="AJ157" i="1" s="1"/>
  <c r="AH156" i="1"/>
  <c r="AJ156" i="1" s="1"/>
  <c r="AH155" i="1"/>
  <c r="AJ155" i="1" s="1"/>
  <c r="AH154" i="1"/>
  <c r="AJ154" i="1" s="1"/>
  <c r="AH153" i="1"/>
  <c r="AJ153" i="1" s="1"/>
  <c r="AH152" i="1"/>
  <c r="AJ152" i="1" s="1"/>
  <c r="AH151" i="1"/>
  <c r="AJ151" i="1" s="1"/>
  <c r="AH140" i="1"/>
  <c r="AJ140" i="1" s="1"/>
  <c r="AH139" i="1"/>
  <c r="AJ139" i="1" s="1"/>
  <c r="AH138" i="1"/>
  <c r="AJ138" i="1" s="1"/>
  <c r="AH137" i="1"/>
  <c r="AJ137" i="1" s="1"/>
  <c r="X157" i="1" l="1"/>
  <c r="X161" i="1"/>
  <c r="X165" i="1"/>
  <c r="X169" i="1"/>
  <c r="X176" i="1"/>
  <c r="X186" i="1"/>
  <c r="X190" i="1"/>
  <c r="X173" i="1"/>
  <c r="X200" i="1"/>
  <c r="X143" i="1"/>
  <c r="X194" i="1"/>
  <c r="X181" i="1"/>
  <c r="X195" i="1"/>
  <c r="X203" i="1"/>
  <c r="X145" i="1"/>
  <c r="X144" i="1"/>
  <c r="X154" i="1"/>
  <c r="X158" i="1"/>
  <c r="X162" i="1"/>
  <c r="X166" i="1"/>
  <c r="X170" i="1"/>
  <c r="X178" i="1"/>
  <c r="X187" i="1"/>
  <c r="X168" i="1"/>
  <c r="X148" i="1"/>
  <c r="X202" i="1"/>
  <c r="X180" i="1"/>
  <c r="X141" i="1"/>
  <c r="X183" i="1"/>
  <c r="X197" i="1"/>
  <c r="X205" i="1"/>
  <c r="X147" i="1"/>
  <c r="X146" i="1"/>
  <c r="X139" i="1"/>
  <c r="X140" i="1"/>
  <c r="X137" i="1"/>
  <c r="X151" i="1"/>
  <c r="X155" i="1"/>
  <c r="X159" i="1"/>
  <c r="X163" i="1"/>
  <c r="X175" i="1"/>
  <c r="X172" i="1"/>
  <c r="X184" i="1"/>
  <c r="X188" i="1"/>
  <c r="X167" i="1"/>
  <c r="X196" i="1"/>
  <c r="X204" i="1"/>
  <c r="X182" i="1"/>
  <c r="X149" i="1"/>
  <c r="X191" i="1"/>
  <c r="X199" i="1"/>
  <c r="X207" i="1"/>
  <c r="X153" i="1"/>
  <c r="X138" i="1"/>
  <c r="X152" i="1"/>
  <c r="X156" i="1"/>
  <c r="X160" i="1"/>
  <c r="X164" i="1"/>
  <c r="X177" i="1"/>
  <c r="X174" i="1"/>
  <c r="X185" i="1"/>
  <c r="X189" i="1"/>
  <c r="X171" i="1"/>
  <c r="X198" i="1"/>
  <c r="X206" i="1"/>
  <c r="X192" i="1"/>
  <c r="X179" i="1"/>
  <c r="X193" i="1"/>
  <c r="X201" i="1"/>
  <c r="X142" i="1"/>
  <c r="X150" i="1"/>
  <c r="Y179" i="1" l="1"/>
  <c r="Y152" i="1"/>
  <c r="Y184" i="1"/>
  <c r="Y180" i="1"/>
  <c r="Y142" i="1"/>
  <c r="Y192" i="1"/>
  <c r="Y164" i="1"/>
  <c r="Y138" i="1"/>
  <c r="Y191" i="1"/>
  <c r="Y196" i="1"/>
  <c r="Y172" i="1"/>
  <c r="Y155" i="1"/>
  <c r="Y139" i="1"/>
  <c r="Y197" i="1"/>
  <c r="Y193" i="1"/>
  <c r="Y198" i="1"/>
  <c r="Y174" i="1"/>
  <c r="Y156" i="1"/>
  <c r="Y207" i="1"/>
  <c r="Y182" i="1"/>
  <c r="Y188" i="1"/>
  <c r="Y163" i="1"/>
  <c r="Y137" i="1"/>
  <c r="Y147" i="1"/>
  <c r="Y141" i="1"/>
  <c r="Y168" i="1"/>
  <c r="Y166" i="1"/>
  <c r="Y144" i="1"/>
  <c r="Y181" i="1"/>
  <c r="Y173" i="1"/>
  <c r="Y169" i="1"/>
  <c r="Y171" i="1"/>
  <c r="Y204" i="1"/>
  <c r="Y140" i="1"/>
  <c r="Y187" i="1"/>
  <c r="Y162" i="1"/>
  <c r="Y145" i="1"/>
  <c r="Y194" i="1"/>
  <c r="Y190" i="1"/>
  <c r="Y165" i="1"/>
  <c r="Y150" i="1"/>
  <c r="Y177" i="1"/>
  <c r="Y199" i="1"/>
  <c r="Y159" i="1"/>
  <c r="Y205" i="1"/>
  <c r="Y189" i="1"/>
  <c r="Y202" i="1"/>
  <c r="Y178" i="1"/>
  <c r="Y158" i="1"/>
  <c r="Y203" i="1"/>
  <c r="Y143" i="1"/>
  <c r="Y186" i="1"/>
  <c r="Y161" i="1"/>
  <c r="Y201" i="1"/>
  <c r="Y206" i="1"/>
  <c r="Y185" i="1"/>
  <c r="Y160" i="1"/>
  <c r="Y153" i="1"/>
  <c r="Y149" i="1"/>
  <c r="Y167" i="1"/>
  <c r="Y175" i="1"/>
  <c r="Y151" i="1"/>
  <c r="Y146" i="1"/>
  <c r="Y183" i="1"/>
  <c r="Y148" i="1"/>
  <c r="Y170" i="1"/>
  <c r="Y154" i="1"/>
  <c r="Y195" i="1"/>
  <c r="Y200" i="1"/>
  <c r="Y176" i="1"/>
  <c r="Y157" i="1"/>
  <c r="AH112" i="1"/>
  <c r="AH135" i="1" l="1"/>
  <c r="AJ135" i="1" s="1"/>
  <c r="AH131" i="1"/>
  <c r="AJ131" i="1" s="1"/>
  <c r="AH127" i="1"/>
  <c r="AJ127" i="1" s="1"/>
  <c r="AH123" i="1"/>
  <c r="AJ123" i="1" s="1"/>
  <c r="AH119" i="1"/>
  <c r="AJ119" i="1" s="1"/>
  <c r="X119" i="1" s="1"/>
  <c r="AH115" i="1"/>
  <c r="AJ115" i="1" s="1"/>
  <c r="X115" i="1" s="1"/>
  <c r="AH111" i="1"/>
  <c r="AJ111" i="1" s="1"/>
  <c r="X111" i="1" s="1"/>
  <c r="AH136" i="1"/>
  <c r="AJ136" i="1" s="1"/>
  <c r="AH132" i="1"/>
  <c r="AJ132" i="1" s="1"/>
  <c r="AH128" i="1"/>
  <c r="AJ128" i="1" s="1"/>
  <c r="AH124" i="1"/>
  <c r="AJ124" i="1" s="1"/>
  <c r="AH120" i="1"/>
  <c r="AJ120" i="1" s="1"/>
  <c r="X120" i="1" s="1"/>
  <c r="AH116" i="1"/>
  <c r="AJ116" i="1" s="1"/>
  <c r="X116" i="1" s="1"/>
  <c r="AH134" i="1"/>
  <c r="AJ134" i="1" s="1"/>
  <c r="AH133" i="1"/>
  <c r="AJ133" i="1" s="1"/>
  <c r="AH130" i="1"/>
  <c r="AJ130" i="1" s="1"/>
  <c r="AH129" i="1"/>
  <c r="AJ129" i="1" s="1"/>
  <c r="AH126" i="1"/>
  <c r="AJ126" i="1" s="1"/>
  <c r="AH125" i="1"/>
  <c r="AJ125" i="1" s="1"/>
  <c r="AH122" i="1"/>
  <c r="AJ122" i="1" s="1"/>
  <c r="AH121" i="1"/>
  <c r="AJ121" i="1" s="1"/>
  <c r="AH118" i="1"/>
  <c r="AJ118" i="1" s="1"/>
  <c r="X118" i="1" s="1"/>
  <c r="AH117" i="1"/>
  <c r="AJ117" i="1" s="1"/>
  <c r="X117" i="1" s="1"/>
  <c r="AH114" i="1"/>
  <c r="AJ114" i="1" s="1"/>
  <c r="X114" i="1" s="1"/>
  <c r="AH113" i="1"/>
  <c r="AJ113" i="1" s="1"/>
  <c r="X113" i="1" s="1"/>
  <c r="AJ112" i="1"/>
  <c r="X112" i="1" s="1"/>
  <c r="AH110" i="1"/>
  <c r="AJ110" i="1" s="1"/>
  <c r="X110" i="1" s="1"/>
  <c r="X131" i="1" l="1"/>
  <c r="X121" i="1"/>
  <c r="X130" i="1"/>
  <c r="X128" i="1"/>
  <c r="X136" i="1"/>
  <c r="X126" i="1"/>
  <c r="X133" i="1"/>
  <c r="X127" i="1"/>
  <c r="X135" i="1"/>
  <c r="X122" i="1"/>
  <c r="X129" i="1"/>
  <c r="X124" i="1"/>
  <c r="X132" i="1"/>
  <c r="X125" i="1"/>
  <c r="X134" i="1"/>
  <c r="X123" i="1"/>
  <c r="Y120" i="1"/>
  <c r="Y112" i="1"/>
  <c r="Y115" i="1"/>
  <c r="Y113" i="1"/>
  <c r="Y118" i="1"/>
  <c r="Y111" i="1"/>
  <c r="Y119" i="1"/>
  <c r="Y114" i="1"/>
  <c r="Y116" i="1"/>
  <c r="Y110" i="1"/>
  <c r="Y117"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13" i="1"/>
  <c r="AH12" i="1"/>
  <c r="AH11" i="1"/>
  <c r="AH10" i="1"/>
  <c r="Y123" i="1" l="1"/>
  <c r="Y124" i="1"/>
  <c r="Y127" i="1"/>
  <c r="Y128" i="1"/>
  <c r="Y134" i="1"/>
  <c r="Y129" i="1"/>
  <c r="Y133" i="1"/>
  <c r="Y130" i="1"/>
  <c r="Y125" i="1"/>
  <c r="Y122" i="1"/>
  <c r="Y126" i="1"/>
  <c r="Y121" i="1"/>
  <c r="Y132" i="1"/>
  <c r="Y135" i="1"/>
  <c r="Y136" i="1"/>
  <c r="Y131" i="1"/>
  <c r="AH14" i="1"/>
  <c r="AJ14" i="1" s="1"/>
  <c r="X14" i="1" s="1"/>
  <c r="AH18" i="1"/>
  <c r="AJ18" i="1" s="1"/>
  <c r="X18" i="1" s="1"/>
  <c r="AH17" i="1"/>
  <c r="AJ17" i="1" s="1"/>
  <c r="X17" i="1" s="1"/>
  <c r="AH19" i="1"/>
  <c r="AJ19" i="1" s="1"/>
  <c r="X19" i="1" s="1"/>
  <c r="AH15" i="1"/>
  <c r="AJ15" i="1" s="1"/>
  <c r="X15" i="1" s="1"/>
  <c r="AH21" i="1"/>
  <c r="AJ21" i="1" s="1"/>
  <c r="X21" i="1" s="1"/>
  <c r="AH23" i="1"/>
  <c r="AH25" i="1"/>
  <c r="AJ25" i="1" s="1"/>
  <c r="X25" i="1" s="1"/>
  <c r="AH27" i="1"/>
  <c r="AJ27" i="1" s="1"/>
  <c r="X27" i="1" s="1"/>
  <c r="AH29" i="1"/>
  <c r="AJ29" i="1" s="1"/>
  <c r="X29" i="1" s="1"/>
  <c r="AH31" i="1"/>
  <c r="AJ31" i="1" s="1"/>
  <c r="X31" i="1" s="1"/>
  <c r="AH33" i="1"/>
  <c r="AJ33" i="1" s="1"/>
  <c r="X33" i="1" s="1"/>
  <c r="AH36" i="1"/>
  <c r="AJ36" i="1" s="1"/>
  <c r="X36" i="1" s="1"/>
  <c r="AH49" i="1"/>
  <c r="AJ49" i="1" s="1"/>
  <c r="X49" i="1" s="1"/>
  <c r="AH52" i="1"/>
  <c r="AJ52" i="1" s="1"/>
  <c r="X52" i="1" s="1"/>
  <c r="AH65" i="1"/>
  <c r="AJ65" i="1" s="1"/>
  <c r="X65" i="1" s="1"/>
  <c r="AH68" i="1"/>
  <c r="AJ68" i="1" s="1"/>
  <c r="X68" i="1" s="1"/>
  <c r="AH40" i="1"/>
  <c r="AJ40" i="1" s="1"/>
  <c r="X40" i="1" s="1"/>
  <c r="AH56" i="1"/>
  <c r="AJ56" i="1" s="1"/>
  <c r="X56" i="1" s="1"/>
  <c r="AH16" i="1"/>
  <c r="AJ16" i="1" s="1"/>
  <c r="X16" i="1" s="1"/>
  <c r="AH20" i="1"/>
  <c r="AJ20" i="1" s="1"/>
  <c r="X20" i="1" s="1"/>
  <c r="AH22" i="1"/>
  <c r="AJ22" i="1" s="1"/>
  <c r="X22" i="1" s="1"/>
  <c r="AH24" i="1"/>
  <c r="AJ24" i="1" s="1"/>
  <c r="X24" i="1" s="1"/>
  <c r="AH26" i="1"/>
  <c r="AJ26" i="1" s="1"/>
  <c r="X26" i="1" s="1"/>
  <c r="AH28" i="1"/>
  <c r="AJ28" i="1" s="1"/>
  <c r="X28" i="1" s="1"/>
  <c r="AH30" i="1"/>
  <c r="AJ30" i="1" s="1"/>
  <c r="X30" i="1" s="1"/>
  <c r="AH32" i="1"/>
  <c r="AJ32" i="1" s="1"/>
  <c r="X32" i="1" s="1"/>
  <c r="AH37" i="1"/>
  <c r="AJ37" i="1" s="1"/>
  <c r="X37" i="1" s="1"/>
  <c r="AH41" i="1"/>
  <c r="AJ41" i="1" s="1"/>
  <c r="X41" i="1" s="1"/>
  <c r="AH44" i="1"/>
  <c r="AJ44" i="1" s="1"/>
  <c r="X44" i="1" s="1"/>
  <c r="AH57" i="1"/>
  <c r="AJ57" i="1" s="1"/>
  <c r="X57" i="1" s="1"/>
  <c r="AH60" i="1"/>
  <c r="AJ60" i="1" s="1"/>
  <c r="X60" i="1" s="1"/>
  <c r="AH69" i="1"/>
  <c r="AJ69" i="1" s="1"/>
  <c r="X69" i="1" s="1"/>
  <c r="AH73" i="1"/>
  <c r="AJ73" i="1" s="1"/>
  <c r="X73" i="1" s="1"/>
  <c r="AH76" i="1"/>
  <c r="AJ76" i="1" s="1"/>
  <c r="X76" i="1" s="1"/>
  <c r="AH53" i="1"/>
  <c r="AJ53" i="1" s="1"/>
  <c r="X53" i="1" s="1"/>
  <c r="AH72" i="1"/>
  <c r="AJ72" i="1" s="1"/>
  <c r="X72" i="1" s="1"/>
  <c r="AH45" i="1"/>
  <c r="AJ45" i="1" s="1"/>
  <c r="X45" i="1" s="1"/>
  <c r="AH48" i="1"/>
  <c r="AJ48" i="1" s="1"/>
  <c r="X48" i="1" s="1"/>
  <c r="AH61" i="1"/>
  <c r="AJ61" i="1" s="1"/>
  <c r="X61" i="1" s="1"/>
  <c r="AH64" i="1"/>
  <c r="AJ64" i="1" s="1"/>
  <c r="X64" i="1" s="1"/>
  <c r="AH77" i="1"/>
  <c r="AJ77" i="1" s="1"/>
  <c r="X77" i="1" s="1"/>
  <c r="AH79" i="1"/>
  <c r="AJ79" i="1" s="1"/>
  <c r="X79" i="1" s="1"/>
  <c r="AH34" i="1"/>
  <c r="AJ34" i="1" s="1"/>
  <c r="X34" i="1" s="1"/>
  <c r="AJ38" i="1"/>
  <c r="X38" i="1" s="1"/>
  <c r="AH42" i="1"/>
  <c r="AJ42" i="1" s="1"/>
  <c r="X42" i="1" s="1"/>
  <c r="AH46" i="1"/>
  <c r="AJ46" i="1" s="1"/>
  <c r="X46" i="1" s="1"/>
  <c r="AH50" i="1"/>
  <c r="AJ50" i="1" s="1"/>
  <c r="X50" i="1" s="1"/>
  <c r="AH54" i="1"/>
  <c r="AJ54" i="1" s="1"/>
  <c r="X54" i="1" s="1"/>
  <c r="AH58" i="1"/>
  <c r="AJ58" i="1" s="1"/>
  <c r="X58" i="1" s="1"/>
  <c r="AH62" i="1"/>
  <c r="AJ62" i="1" s="1"/>
  <c r="X62" i="1" s="1"/>
  <c r="AH66" i="1"/>
  <c r="AJ66" i="1" s="1"/>
  <c r="X66" i="1" s="1"/>
  <c r="AH70" i="1"/>
  <c r="AJ70" i="1" s="1"/>
  <c r="X70" i="1" s="1"/>
  <c r="AH74" i="1"/>
  <c r="AJ74" i="1" s="1"/>
  <c r="X74" i="1" s="1"/>
  <c r="AH78" i="1"/>
  <c r="AJ78" i="1" s="1"/>
  <c r="X78" i="1" s="1"/>
  <c r="AH35" i="1"/>
  <c r="AJ35" i="1" s="1"/>
  <c r="X35" i="1" s="1"/>
  <c r="AH39" i="1"/>
  <c r="AJ39" i="1" s="1"/>
  <c r="X39" i="1" s="1"/>
  <c r="AH43" i="1"/>
  <c r="AJ43" i="1" s="1"/>
  <c r="X43" i="1" s="1"/>
  <c r="AH47" i="1"/>
  <c r="AJ47" i="1" s="1"/>
  <c r="X47" i="1" s="1"/>
  <c r="AH51" i="1"/>
  <c r="AJ51" i="1" s="1"/>
  <c r="X51" i="1" s="1"/>
  <c r="AH55" i="1"/>
  <c r="AJ55" i="1" s="1"/>
  <c r="X55" i="1" s="1"/>
  <c r="AH59" i="1"/>
  <c r="AJ59" i="1" s="1"/>
  <c r="X59" i="1" s="1"/>
  <c r="AH63" i="1"/>
  <c r="AJ63" i="1" s="1"/>
  <c r="X63" i="1" s="1"/>
  <c r="AH67" i="1"/>
  <c r="AJ67" i="1" s="1"/>
  <c r="X67" i="1" s="1"/>
  <c r="AH71" i="1"/>
  <c r="AJ71" i="1" s="1"/>
  <c r="X71" i="1" s="1"/>
  <c r="AH75" i="1"/>
  <c r="AJ75" i="1" s="1"/>
  <c r="X75" i="1" s="1"/>
  <c r="AJ82" i="1"/>
  <c r="X82" i="1" s="1"/>
  <c r="AJ10" i="1"/>
  <c r="X10" i="1" s="1"/>
  <c r="AJ12" i="1"/>
  <c r="X12" i="1" s="1"/>
  <c r="AJ83" i="1"/>
  <c r="X83" i="1" s="1"/>
  <c r="AJ84" i="1"/>
  <c r="X84" i="1" s="1"/>
  <c r="AJ85" i="1"/>
  <c r="X85" i="1" s="1"/>
  <c r="AJ86" i="1"/>
  <c r="X86" i="1" s="1"/>
  <c r="AJ87" i="1"/>
  <c r="X87" i="1" s="1"/>
  <c r="AJ88" i="1"/>
  <c r="X88" i="1" s="1"/>
  <c r="AJ89" i="1"/>
  <c r="X89" i="1" s="1"/>
  <c r="AJ90" i="1"/>
  <c r="X90" i="1" s="1"/>
  <c r="AJ91" i="1"/>
  <c r="X91" i="1" s="1"/>
  <c r="AJ92" i="1"/>
  <c r="X92" i="1" s="1"/>
  <c r="AJ93" i="1"/>
  <c r="X93" i="1" s="1"/>
  <c r="AJ94" i="1"/>
  <c r="X94" i="1" s="1"/>
  <c r="AJ95" i="1"/>
  <c r="X95" i="1" s="1"/>
  <c r="AJ96" i="1"/>
  <c r="X96" i="1" s="1"/>
  <c r="AJ97" i="1"/>
  <c r="X97" i="1" s="1"/>
  <c r="AJ98" i="1"/>
  <c r="X98" i="1" s="1"/>
  <c r="AJ99" i="1"/>
  <c r="X99" i="1" s="1"/>
  <c r="AJ100" i="1"/>
  <c r="X100" i="1" s="1"/>
  <c r="AJ101" i="1"/>
  <c r="X101" i="1" s="1"/>
  <c r="AJ102" i="1"/>
  <c r="X102" i="1" s="1"/>
  <c r="AJ103" i="1"/>
  <c r="X103" i="1" s="1"/>
  <c r="AJ104" i="1"/>
  <c r="X104" i="1" s="1"/>
  <c r="AJ105" i="1"/>
  <c r="X105" i="1" s="1"/>
  <c r="AJ106" i="1"/>
  <c r="X106" i="1" s="1"/>
  <c r="AJ107" i="1"/>
  <c r="X107" i="1" s="1"/>
  <c r="AJ108" i="1"/>
  <c r="X108" i="1" s="1"/>
  <c r="AJ109" i="1"/>
  <c r="X109" i="1" s="1"/>
  <c r="AJ11" i="1"/>
  <c r="X11" i="1" s="1"/>
  <c r="AJ13" i="1"/>
  <c r="X13" i="1" s="1"/>
  <c r="AJ23" i="1"/>
  <c r="X23" i="1" s="1"/>
  <c r="AH80" i="1"/>
  <c r="AJ80" i="1" s="1"/>
  <c r="X80" i="1" s="1"/>
  <c r="AH81" i="1"/>
  <c r="AJ81" i="1" s="1"/>
  <c r="X81" i="1" s="1"/>
  <c r="AH9" i="1"/>
  <c r="Y38" i="1" l="1"/>
  <c r="AJ9" i="1"/>
  <c r="Y14" i="1"/>
  <c r="Y25" i="1"/>
  <c r="Y33" i="1"/>
  <c r="Y26" i="1"/>
  <c r="Y81" i="1"/>
  <c r="Y62" i="1"/>
  <c r="Y85" i="1"/>
  <c r="Y48" i="1"/>
  <c r="Y76" i="1"/>
  <c r="Y57" i="1"/>
  <c r="Y56" i="1"/>
  <c r="Y66" i="1"/>
  <c r="Y34" i="1"/>
  <c r="Y80" i="1"/>
  <c r="Y108" i="1"/>
  <c r="Y100" i="1"/>
  <c r="Y84" i="1"/>
  <c r="Y44" i="1"/>
  <c r="Y52" i="1"/>
  <c r="Y65" i="1"/>
  <c r="Y29" i="1"/>
  <c r="Y18" i="1"/>
  <c r="Y15" i="1"/>
  <c r="Y21" i="1"/>
  <c r="Y10" i="1"/>
  <c r="Y73" i="1"/>
  <c r="Y74" i="1"/>
  <c r="Y42" i="1"/>
  <c r="Y13" i="1"/>
  <c r="Y107" i="1"/>
  <c r="Y103" i="1"/>
  <c r="Y99" i="1"/>
  <c r="Y95" i="1"/>
  <c r="Y91" i="1"/>
  <c r="Y87" i="1"/>
  <c r="Y83" i="1"/>
  <c r="Y63" i="1"/>
  <c r="Y47" i="1"/>
  <c r="Y70" i="1"/>
  <c r="Y54" i="1"/>
  <c r="Y64" i="1"/>
  <c r="Y72" i="1"/>
  <c r="Y69" i="1"/>
  <c r="Y28" i="1"/>
  <c r="Y20" i="1"/>
  <c r="Y49" i="1"/>
  <c r="Y41" i="1"/>
  <c r="Y11" i="1"/>
  <c r="Y106" i="1"/>
  <c r="Y102" i="1"/>
  <c r="Y98" i="1"/>
  <c r="Y94" i="1"/>
  <c r="Y90" i="1"/>
  <c r="Y86" i="1"/>
  <c r="Y12" i="1"/>
  <c r="Y75" i="1"/>
  <c r="Y59" i="1"/>
  <c r="Y43" i="1"/>
  <c r="Y50" i="1"/>
  <c r="Y61" i="1"/>
  <c r="Y53" i="1"/>
  <c r="Y60" i="1"/>
  <c r="Y37" i="1"/>
  <c r="Y16" i="1"/>
  <c r="Y68" i="1"/>
  <c r="Y36" i="1"/>
  <c r="Y27" i="1"/>
  <c r="Y109" i="1"/>
  <c r="Y101" i="1"/>
  <c r="Y93" i="1"/>
  <c r="Y89" i="1"/>
  <c r="Y71" i="1"/>
  <c r="Y55" i="1"/>
  <c r="Y39" i="1"/>
  <c r="Y78" i="1"/>
  <c r="Y46" i="1"/>
  <c r="Y79" i="1"/>
  <c r="Y32" i="1"/>
  <c r="Y24" i="1"/>
  <c r="Y19" i="1"/>
  <c r="Y31" i="1"/>
  <c r="Y105" i="1"/>
  <c r="Y97" i="1"/>
  <c r="Y58" i="1"/>
  <c r="Y23" i="1"/>
  <c r="Y104" i="1"/>
  <c r="Y96" i="1"/>
  <c r="Y92" i="1"/>
  <c r="Y88" i="1"/>
  <c r="Y82" i="1"/>
  <c r="Y67" i="1"/>
  <c r="Y51" i="1"/>
  <c r="Y35" i="1"/>
  <c r="Y77" i="1"/>
  <c r="Y45" i="1"/>
  <c r="Y30" i="1"/>
  <c r="Y22" i="1"/>
  <c r="Y40" i="1"/>
  <c r="Y17" i="1"/>
  <c r="Y9" i="1" l="1"/>
</calcChain>
</file>

<file path=xl/sharedStrings.xml><?xml version="1.0" encoding="utf-8"?>
<sst xmlns="http://schemas.openxmlformats.org/spreadsheetml/2006/main" count="3462" uniqueCount="516">
  <si>
    <t>Country</t>
    <phoneticPr fontId="2" type="noConversion"/>
  </si>
  <si>
    <t>Customer</t>
    <phoneticPr fontId="2" type="noConversion"/>
  </si>
  <si>
    <t>Person in charge</t>
    <phoneticPr fontId="2" type="noConversion"/>
  </si>
  <si>
    <t>to be filled by Customer</t>
    <phoneticPr fontId="2" type="noConversion"/>
  </si>
  <si>
    <t>to be filled by Pittasoft</t>
    <phoneticPr fontId="2" type="noConversion"/>
  </si>
  <si>
    <t>No.</t>
    <phoneticPr fontId="2" type="noConversion"/>
  </si>
  <si>
    <t>Model</t>
    <phoneticPr fontId="2" type="noConversion"/>
  </si>
  <si>
    <t>Serial No.</t>
    <phoneticPr fontId="2" type="noConversion"/>
  </si>
  <si>
    <t xml:space="preserve">Language </t>
    <phoneticPr fontId="2" type="noConversion"/>
  </si>
  <si>
    <t xml:space="preserve">Packed items </t>
    <phoneticPr fontId="2" type="noConversion"/>
  </si>
  <si>
    <t>Symptom</t>
    <phoneticPr fontId="2" type="noConversion"/>
  </si>
  <si>
    <t>Repairing details 1</t>
    <phoneticPr fontId="2" type="noConversion"/>
  </si>
  <si>
    <t>Repairing details 2</t>
    <phoneticPr fontId="2" type="noConversion"/>
  </si>
  <si>
    <t>Repairing details 3</t>
    <phoneticPr fontId="2" type="noConversion"/>
  </si>
  <si>
    <t>DR450-1CH</t>
  </si>
  <si>
    <t>Main body</t>
    <phoneticPr fontId="2" type="noConversion"/>
  </si>
  <si>
    <t>Bracket</t>
    <phoneticPr fontId="2" type="noConversion"/>
  </si>
  <si>
    <t>Memory</t>
    <phoneticPr fontId="2" type="noConversion"/>
  </si>
  <si>
    <t>Accessories
(Please specify)</t>
    <phoneticPr fontId="2" type="noConversion"/>
  </si>
  <si>
    <t>DR430-2CH</t>
    <phoneticPr fontId="2" type="noConversion"/>
  </si>
  <si>
    <t>16G</t>
    <phoneticPr fontId="2" type="noConversion"/>
  </si>
  <si>
    <t>32G</t>
    <phoneticPr fontId="2" type="noConversion"/>
  </si>
  <si>
    <t>64G</t>
    <phoneticPr fontId="2" type="noConversion"/>
  </si>
  <si>
    <t>None</t>
    <phoneticPr fontId="2" type="noConversion"/>
  </si>
  <si>
    <t>DR750LW-2CH</t>
  </si>
  <si>
    <t>DR650GW-2CH</t>
  </si>
  <si>
    <t>Power magic</t>
  </si>
  <si>
    <t>DR650GW-1CH</t>
  </si>
  <si>
    <t>DR530W-2CH</t>
  </si>
  <si>
    <t>DR650-Truck</t>
  </si>
  <si>
    <t>DR3500</t>
  </si>
  <si>
    <t>DR550GW-2CH</t>
  </si>
  <si>
    <t>DR600GW</t>
  </si>
  <si>
    <t>DR500GW</t>
  </si>
  <si>
    <t>DR500W</t>
  </si>
  <si>
    <t>DR500HD</t>
  </si>
  <si>
    <t>DR400G</t>
  </si>
  <si>
    <t>DR400GII</t>
  </si>
  <si>
    <t>DR380</t>
  </si>
  <si>
    <t>DR380G</t>
  </si>
  <si>
    <t>DR350</t>
  </si>
  <si>
    <t>DR300</t>
  </si>
  <si>
    <t>DR300G</t>
  </si>
  <si>
    <t>SC500</t>
  </si>
  <si>
    <t>rear 750</t>
  </si>
  <si>
    <t>rear 650</t>
  </si>
  <si>
    <t>rear 550</t>
  </si>
  <si>
    <t>rear 530</t>
  </si>
  <si>
    <t>rear Truck</t>
  </si>
  <si>
    <t>Power magic pro</t>
  </si>
  <si>
    <t>Power magic pro Plus</t>
    <phoneticPr fontId="2" type="noConversion"/>
  </si>
  <si>
    <t>ACC</t>
  </si>
  <si>
    <t>Repairing 
details 4</t>
    <phoneticPr fontId="2" type="noConversion"/>
  </si>
  <si>
    <t>128G</t>
    <phoneticPr fontId="2" type="noConversion"/>
  </si>
  <si>
    <t>8G</t>
    <phoneticPr fontId="2" type="noConversion"/>
  </si>
  <si>
    <t>Warranty
(In/out)</t>
    <phoneticPr fontId="2" type="noConversion"/>
  </si>
  <si>
    <t>Reparing Cost</t>
    <phoneticPr fontId="2" type="noConversion"/>
  </si>
  <si>
    <t>Shipping date from
Customer</t>
    <phoneticPr fontId="2" type="noConversion"/>
  </si>
  <si>
    <t xml:space="preserve">Received date </t>
    <phoneticPr fontId="2" type="noConversion"/>
  </si>
  <si>
    <t>Shipping date from
Pittasoft</t>
    <phoneticPr fontId="2" type="noConversion"/>
  </si>
  <si>
    <t>Reparing details 1</t>
    <phoneticPr fontId="2" type="noConversion"/>
  </si>
  <si>
    <t>Reparing details 2</t>
    <phoneticPr fontId="2" type="noConversion"/>
  </si>
  <si>
    <t>Reparing details 3</t>
    <phoneticPr fontId="2" type="noConversion"/>
  </si>
  <si>
    <t>Reparing details 4</t>
    <phoneticPr fontId="2" type="noConversion"/>
  </si>
  <si>
    <t>DR300</t>
    <phoneticPr fontId="2" type="noConversion"/>
  </si>
  <si>
    <t>COVER FRONT</t>
  </si>
  <si>
    <t>1EA</t>
  </si>
  <si>
    <t>COVER REAR</t>
  </si>
  <si>
    <t>COVER ROTATE</t>
  </si>
  <si>
    <t>Lens</t>
  </si>
  <si>
    <t>RTC BATTERY</t>
  </si>
  <si>
    <t>BATTERY</t>
  </si>
  <si>
    <t>NAND</t>
  </si>
  <si>
    <t>CPU</t>
  </si>
  <si>
    <t>SPEAKER</t>
  </si>
  <si>
    <t>DR300G</t>
    <phoneticPr fontId="2" type="noConversion"/>
  </si>
  <si>
    <t>DR350</t>
    <phoneticPr fontId="2" type="noConversion"/>
  </si>
  <si>
    <t>DR380</t>
    <phoneticPr fontId="2" type="noConversion"/>
  </si>
  <si>
    <t>DR380G</t>
    <phoneticPr fontId="2" type="noConversion"/>
  </si>
  <si>
    <t>DR400G</t>
    <phoneticPr fontId="2" type="noConversion"/>
  </si>
  <si>
    <t>DR400GII</t>
    <phoneticPr fontId="2" type="noConversion"/>
  </si>
  <si>
    <t>DR500HD</t>
    <phoneticPr fontId="2" type="noConversion"/>
  </si>
  <si>
    <t>DDR</t>
  </si>
  <si>
    <t>DR500W</t>
    <phoneticPr fontId="2" type="noConversion"/>
  </si>
  <si>
    <t>DR500GW</t>
    <phoneticPr fontId="2" type="noConversion"/>
  </si>
  <si>
    <t>DR600GW</t>
    <phoneticPr fontId="2" type="noConversion"/>
  </si>
  <si>
    <t>DR3500</t>
    <phoneticPr fontId="2" type="noConversion"/>
  </si>
  <si>
    <t>DR550GW-2CH</t>
    <phoneticPr fontId="2" type="noConversion"/>
  </si>
  <si>
    <t>DR650GW-2CH</t>
    <phoneticPr fontId="2" type="noConversion"/>
  </si>
  <si>
    <t>DR530W-2CH</t>
    <phoneticPr fontId="2" type="noConversion"/>
  </si>
  <si>
    <t>SC500</t>
    <phoneticPr fontId="2" type="noConversion"/>
  </si>
  <si>
    <t>rear 650</t>
    <phoneticPr fontId="2" type="noConversion"/>
  </si>
  <si>
    <t>rear 550</t>
    <phoneticPr fontId="2" type="noConversion"/>
  </si>
  <si>
    <t>power magic</t>
    <phoneticPr fontId="2" type="noConversion"/>
  </si>
  <si>
    <t>power magic pro</t>
    <phoneticPr fontId="2" type="noConversion"/>
  </si>
  <si>
    <t>DR650GW-1CH</t>
    <phoneticPr fontId="2" type="noConversion"/>
  </si>
  <si>
    <t>SD CARD SOCKET</t>
  </si>
  <si>
    <t>DR650S-2CH</t>
    <phoneticPr fontId="2" type="noConversion"/>
  </si>
  <si>
    <t>DR650S-1CH</t>
    <phoneticPr fontId="2" type="noConversion"/>
  </si>
  <si>
    <t>DR470-2CH</t>
    <phoneticPr fontId="2" type="noConversion"/>
  </si>
  <si>
    <t>DR550GW-1CH</t>
  </si>
  <si>
    <t>DR35</t>
    <phoneticPr fontId="2" type="noConversion"/>
  </si>
  <si>
    <t>DR30</t>
    <phoneticPr fontId="2" type="noConversion"/>
  </si>
  <si>
    <t>DR38</t>
    <phoneticPr fontId="2" type="noConversion"/>
  </si>
  <si>
    <t>SC50</t>
    <phoneticPr fontId="2" type="noConversion"/>
  </si>
  <si>
    <t>DR55</t>
    <phoneticPr fontId="2" type="noConversion"/>
  </si>
  <si>
    <t>DR53</t>
    <phoneticPr fontId="2" type="noConversion"/>
  </si>
  <si>
    <t>D5GW</t>
    <phoneticPr fontId="2" type="noConversion"/>
  </si>
  <si>
    <t>DR5W</t>
    <phoneticPr fontId="2" type="noConversion"/>
  </si>
  <si>
    <t>DR500W</t>
    <phoneticPr fontId="2" type="noConversion"/>
  </si>
  <si>
    <t>D38G</t>
    <phoneticPr fontId="2" type="noConversion"/>
  </si>
  <si>
    <t>D4G2</t>
    <phoneticPr fontId="2" type="noConversion"/>
  </si>
  <si>
    <t>75LW</t>
    <phoneticPr fontId="2" type="noConversion"/>
  </si>
  <si>
    <t>D6GW</t>
    <phoneticPr fontId="2" type="noConversion"/>
  </si>
  <si>
    <t>DR4G</t>
    <phoneticPr fontId="2" type="noConversion"/>
  </si>
  <si>
    <t>DR550GW-1CH</t>
    <phoneticPr fontId="2" type="noConversion"/>
  </si>
  <si>
    <t>D55G</t>
    <phoneticPr fontId="2" type="noConversion"/>
  </si>
  <si>
    <t>RC65</t>
    <phoneticPr fontId="2" type="noConversion"/>
  </si>
  <si>
    <t>RC55</t>
    <phoneticPr fontId="2" type="noConversion"/>
  </si>
  <si>
    <t>PWMP</t>
    <phoneticPr fontId="2" type="noConversion"/>
  </si>
  <si>
    <t>DR43</t>
    <phoneticPr fontId="2" type="noConversion"/>
  </si>
  <si>
    <t>DR47</t>
    <phoneticPr fontId="2" type="noConversion"/>
  </si>
  <si>
    <t>DR45</t>
    <phoneticPr fontId="2" type="noConversion"/>
  </si>
  <si>
    <t>DR650S-1CH</t>
    <phoneticPr fontId="2" type="noConversion"/>
  </si>
  <si>
    <t>DR650S-2CH</t>
    <phoneticPr fontId="2" type="noConversion"/>
  </si>
  <si>
    <t>rear 430</t>
    <phoneticPr fontId="2" type="noConversion"/>
  </si>
  <si>
    <t>RC43</t>
    <phoneticPr fontId="2" type="noConversion"/>
  </si>
  <si>
    <t>RC2S</t>
    <phoneticPr fontId="2" type="noConversion"/>
  </si>
  <si>
    <t>rear 650S</t>
    <phoneticPr fontId="2" type="noConversion"/>
  </si>
  <si>
    <t>RC20</t>
    <phoneticPr fontId="2" type="noConversion"/>
  </si>
  <si>
    <t>IR</t>
    <phoneticPr fontId="2" type="noConversion"/>
  </si>
  <si>
    <t>B100</t>
    <phoneticPr fontId="2" type="noConversion"/>
  </si>
  <si>
    <t>rear 750</t>
    <phoneticPr fontId="2" type="noConversion"/>
  </si>
  <si>
    <t>R75w</t>
    <phoneticPr fontId="2" type="noConversion"/>
  </si>
  <si>
    <t>Focusing</t>
  </si>
  <si>
    <t>MCX</t>
  </si>
  <si>
    <t>RTC</t>
  </si>
  <si>
    <t>GPS</t>
  </si>
  <si>
    <t>WIFI</t>
  </si>
  <si>
    <t>POWER JACK</t>
  </si>
  <si>
    <t>LCD</t>
  </si>
  <si>
    <t>REAR TOP</t>
  </si>
  <si>
    <t>REAR BOTTOM</t>
  </si>
  <si>
    <t>Side COVER L</t>
  </si>
  <si>
    <t>Side COVER R</t>
  </si>
  <si>
    <t>rear lens</t>
  </si>
  <si>
    <t>Firmware</t>
  </si>
  <si>
    <t>resoldering</t>
  </si>
  <si>
    <t>TEST OK</t>
    <phoneticPr fontId="2" type="noConversion"/>
  </si>
  <si>
    <t>Exchange</t>
    <phoneticPr fontId="2" type="noConversion"/>
  </si>
  <si>
    <t>GPS BATTERY</t>
    <phoneticPr fontId="2" type="noConversion"/>
  </si>
  <si>
    <t>DR65</t>
    <phoneticPr fontId="2" type="noConversion"/>
  </si>
  <si>
    <t>D65G</t>
    <phoneticPr fontId="2" type="noConversion"/>
  </si>
  <si>
    <t>D65S</t>
    <phoneticPr fontId="2" type="noConversion"/>
  </si>
  <si>
    <t>SC300</t>
    <phoneticPr fontId="2" type="noConversion"/>
  </si>
  <si>
    <t>SC30</t>
    <phoneticPr fontId="2" type="noConversion"/>
  </si>
  <si>
    <t>DR450-1CH</t>
    <phoneticPr fontId="2" type="noConversion"/>
  </si>
  <si>
    <t>DR470-2CH</t>
    <phoneticPr fontId="2" type="noConversion"/>
  </si>
  <si>
    <t>DR49</t>
    <phoneticPr fontId="2" type="noConversion"/>
  </si>
  <si>
    <t>DR490-2CH</t>
    <phoneticPr fontId="2" type="noConversion"/>
  </si>
  <si>
    <t>DR490L-2CH</t>
    <phoneticPr fontId="2" type="noConversion"/>
  </si>
  <si>
    <t>D75S</t>
    <phoneticPr fontId="2" type="noConversion"/>
  </si>
  <si>
    <t>DR7S</t>
    <phoneticPr fontId="2" type="noConversion"/>
  </si>
  <si>
    <t>DR750S-1CH</t>
    <phoneticPr fontId="2" type="noConversion"/>
  </si>
  <si>
    <t>DR750S-2CH</t>
  </si>
  <si>
    <t>D590</t>
    <phoneticPr fontId="2" type="noConversion"/>
  </si>
  <si>
    <t>DR59</t>
    <phoneticPr fontId="2" type="noConversion"/>
  </si>
  <si>
    <t>DR590-1CH</t>
    <phoneticPr fontId="2" type="noConversion"/>
  </si>
  <si>
    <t>DR590-2CH</t>
  </si>
  <si>
    <t>DR590W-1CH</t>
    <phoneticPr fontId="2" type="noConversion"/>
  </si>
  <si>
    <t>DR590W-2CH</t>
  </si>
  <si>
    <t>59W2</t>
    <phoneticPr fontId="2" type="noConversion"/>
  </si>
  <si>
    <t>B112</t>
    <phoneticPr fontId="2" type="noConversion"/>
  </si>
  <si>
    <t>B112</t>
    <phoneticPr fontId="2" type="noConversion"/>
  </si>
  <si>
    <t>RC10</t>
    <phoneticPr fontId="2" type="noConversion"/>
  </si>
  <si>
    <t>ER10</t>
    <phoneticPr fontId="2" type="noConversion"/>
  </si>
  <si>
    <t>RC75</t>
    <phoneticPr fontId="2" type="noConversion"/>
  </si>
  <si>
    <t>rear 750s</t>
    <phoneticPr fontId="2" type="noConversion"/>
  </si>
  <si>
    <t>RC47</t>
    <phoneticPr fontId="2" type="noConversion"/>
  </si>
  <si>
    <t>rear 470</t>
    <phoneticPr fontId="2" type="noConversion"/>
  </si>
  <si>
    <t>R53T</t>
    <phoneticPr fontId="2" type="noConversion"/>
  </si>
  <si>
    <t>rear 530T</t>
    <phoneticPr fontId="2" type="noConversion"/>
  </si>
  <si>
    <t>RC52</t>
    <phoneticPr fontId="2" type="noConversion"/>
  </si>
  <si>
    <t>rear 550</t>
    <phoneticPr fontId="2" type="noConversion"/>
  </si>
  <si>
    <t>RC59</t>
    <phoneticPr fontId="2" type="noConversion"/>
  </si>
  <si>
    <t>rear 590</t>
    <phoneticPr fontId="2" type="noConversion"/>
  </si>
  <si>
    <t>rear 530W</t>
    <phoneticPr fontId="2" type="noConversion"/>
  </si>
  <si>
    <t>Truck</t>
    <phoneticPr fontId="2" type="noConversion"/>
  </si>
  <si>
    <t>firmware</t>
  </si>
  <si>
    <t>board</t>
  </si>
  <si>
    <t>focusing</t>
  </si>
  <si>
    <t xml:space="preserve">RTC </t>
  </si>
  <si>
    <t>max9272</t>
  </si>
  <si>
    <t>rear top</t>
  </si>
  <si>
    <t>rear bottom</t>
  </si>
  <si>
    <t>rear board</t>
  </si>
  <si>
    <t>power jack</t>
  </si>
  <si>
    <t>rear Lens</t>
  </si>
  <si>
    <t>power magic</t>
  </si>
  <si>
    <t>power magic pro</t>
  </si>
  <si>
    <t>test ok</t>
  </si>
  <si>
    <t>COVER FRONT</t>
    <phoneticPr fontId="2" type="noConversion"/>
  </si>
  <si>
    <t>COVER REAR</t>
    <phoneticPr fontId="2" type="noConversion"/>
  </si>
  <si>
    <t>COVER ROTATE</t>
    <phoneticPr fontId="2" type="noConversion"/>
  </si>
  <si>
    <t>Lens</t>
    <phoneticPr fontId="2" type="noConversion"/>
  </si>
  <si>
    <t>RTC</t>
    <phoneticPr fontId="2" type="noConversion"/>
  </si>
  <si>
    <t>DR750S-2CH</t>
    <phoneticPr fontId="2" type="noConversion"/>
  </si>
  <si>
    <t>BATTERY</t>
    <phoneticPr fontId="2" type="noConversion"/>
  </si>
  <si>
    <t>MCX</t>
    <phoneticPr fontId="2" type="noConversion"/>
  </si>
  <si>
    <t>module</t>
    <phoneticPr fontId="2" type="noConversion"/>
  </si>
  <si>
    <t>power jack</t>
    <phoneticPr fontId="2" type="noConversion"/>
  </si>
  <si>
    <t>GPS</t>
    <phoneticPr fontId="2" type="noConversion"/>
  </si>
  <si>
    <t>max9272</t>
    <phoneticPr fontId="2" type="noConversion"/>
  </si>
  <si>
    <t>SPEAKER</t>
    <phoneticPr fontId="2" type="noConversion"/>
  </si>
  <si>
    <t>SD CARD SOCKET</t>
    <phoneticPr fontId="2" type="noConversion"/>
  </si>
  <si>
    <t>WIFI</t>
    <phoneticPr fontId="2" type="noConversion"/>
  </si>
  <si>
    <t>DDR</t>
    <phoneticPr fontId="2" type="noConversion"/>
  </si>
  <si>
    <t>CPU</t>
    <phoneticPr fontId="2" type="noConversion"/>
  </si>
  <si>
    <t>DR590-2CH</t>
    <phoneticPr fontId="2" type="noConversion"/>
  </si>
  <si>
    <t>COVER FRONT</t>
    <phoneticPr fontId="2" type="noConversion"/>
  </si>
  <si>
    <t>BATTERY</t>
    <phoneticPr fontId="2" type="noConversion"/>
  </si>
  <si>
    <t>power jack</t>
    <phoneticPr fontId="2" type="noConversion"/>
  </si>
  <si>
    <t>SPEAKER</t>
    <phoneticPr fontId="2" type="noConversion"/>
  </si>
  <si>
    <t>DDR</t>
    <phoneticPr fontId="2" type="noConversion"/>
  </si>
  <si>
    <t>NAND</t>
    <phoneticPr fontId="2" type="noConversion"/>
  </si>
  <si>
    <t>GPS</t>
    <phoneticPr fontId="2" type="noConversion"/>
  </si>
  <si>
    <t>Truck</t>
    <phoneticPr fontId="2" type="noConversion"/>
  </si>
  <si>
    <t>A</t>
    <phoneticPr fontId="2" type="noConversion"/>
  </si>
  <si>
    <t>H</t>
    <phoneticPr fontId="2" type="noConversion"/>
  </si>
  <si>
    <t>A</t>
    <phoneticPr fontId="2" type="noConversion"/>
  </si>
  <si>
    <t>3</t>
  </si>
  <si>
    <t>4</t>
  </si>
  <si>
    <t>5</t>
  </si>
  <si>
    <t>6</t>
  </si>
  <si>
    <t>7</t>
  </si>
  <si>
    <t>8</t>
  </si>
  <si>
    <t>9</t>
  </si>
  <si>
    <t>B</t>
    <phoneticPr fontId="2" type="noConversion"/>
  </si>
  <si>
    <t>C</t>
    <phoneticPr fontId="2" type="noConversion"/>
  </si>
  <si>
    <t>D</t>
    <phoneticPr fontId="2" type="noConversion"/>
  </si>
  <si>
    <t>E</t>
    <phoneticPr fontId="2" type="noConversion"/>
  </si>
  <si>
    <t>F</t>
    <phoneticPr fontId="2" type="noConversion"/>
  </si>
  <si>
    <t>G</t>
    <phoneticPr fontId="2" type="noConversion"/>
  </si>
  <si>
    <t>I</t>
    <phoneticPr fontId="2" type="noConversion"/>
  </si>
  <si>
    <t>1</t>
    <phoneticPr fontId="2" type="noConversion"/>
  </si>
  <si>
    <t>2</t>
    <phoneticPr fontId="2" type="noConversion"/>
  </si>
  <si>
    <t>59W1</t>
    <phoneticPr fontId="2" type="noConversion"/>
  </si>
  <si>
    <t>DR6S</t>
    <phoneticPr fontId="2" type="noConversion"/>
  </si>
  <si>
    <t>DR650S-2CH</t>
  </si>
  <si>
    <t>DR650S-2CH</t>
    <phoneticPr fontId="2" type="noConversion"/>
  </si>
  <si>
    <t>DR650S-2CH</t>
    <phoneticPr fontId="2" type="noConversion"/>
  </si>
  <si>
    <t>DR650S-1CH</t>
  </si>
  <si>
    <t>DR650S-1CH</t>
    <phoneticPr fontId="2" type="noConversion"/>
  </si>
  <si>
    <t>DR650S-1CH</t>
    <phoneticPr fontId="2" type="noConversion"/>
  </si>
  <si>
    <t>49LF</t>
    <phoneticPr fontId="2" type="noConversion"/>
  </si>
  <si>
    <t>DR900S-2CH</t>
    <phoneticPr fontId="2" type="noConversion"/>
  </si>
  <si>
    <t>GPS Module</t>
  </si>
  <si>
    <t>Wi-Fi Module</t>
    <phoneticPr fontId="2" type="noConversion"/>
  </si>
  <si>
    <t>max9272</t>
    <phoneticPr fontId="2" type="noConversion"/>
  </si>
  <si>
    <t>Focusing</t>
    <phoneticPr fontId="2" type="noConversion"/>
  </si>
  <si>
    <t>Main board</t>
    <phoneticPr fontId="2" type="noConversion"/>
  </si>
  <si>
    <t>POWER board</t>
    <phoneticPr fontId="2" type="noConversion"/>
  </si>
  <si>
    <t xml:space="preserve"> IMAGE SENSOR </t>
    <phoneticPr fontId="2" type="noConversion"/>
  </si>
  <si>
    <t xml:space="preserve">MOTION SENSOR </t>
    <phoneticPr fontId="2" type="noConversion"/>
  </si>
  <si>
    <t>SMD</t>
    <phoneticPr fontId="2" type="noConversion"/>
  </si>
  <si>
    <t>Main board</t>
    <phoneticPr fontId="2" type="noConversion"/>
  </si>
  <si>
    <t>POWER board</t>
    <phoneticPr fontId="2" type="noConversion"/>
  </si>
  <si>
    <t>SMD</t>
    <phoneticPr fontId="2" type="noConversion"/>
  </si>
  <si>
    <t>DR430-2CH</t>
    <phoneticPr fontId="2" type="noConversion"/>
  </si>
  <si>
    <t>DR450-1CH</t>
    <phoneticPr fontId="2" type="noConversion"/>
  </si>
  <si>
    <t>DR470-2CH</t>
    <phoneticPr fontId="2" type="noConversion"/>
  </si>
  <si>
    <t>STEREO JACK</t>
    <phoneticPr fontId="2" type="noConversion"/>
  </si>
  <si>
    <t>Main board</t>
    <phoneticPr fontId="2" type="noConversion"/>
  </si>
  <si>
    <t>POWER board</t>
    <phoneticPr fontId="2" type="noConversion"/>
  </si>
  <si>
    <t>SMD</t>
    <phoneticPr fontId="2" type="noConversion"/>
  </si>
  <si>
    <t xml:space="preserve">Image Sensor Module </t>
    <phoneticPr fontId="2" type="noConversion"/>
  </si>
  <si>
    <t>Main board</t>
    <phoneticPr fontId="2" type="noConversion"/>
  </si>
  <si>
    <t>ER20</t>
    <phoneticPr fontId="2" type="noConversion"/>
  </si>
  <si>
    <t>ERC 100</t>
    <phoneticPr fontId="2" type="noConversion"/>
  </si>
  <si>
    <t>ERC 200</t>
    <phoneticPr fontId="2" type="noConversion"/>
  </si>
  <si>
    <t>STEREO JACK</t>
    <phoneticPr fontId="2" type="noConversion"/>
  </si>
  <si>
    <t>rear 650 IR</t>
    <phoneticPr fontId="2" type="noConversion"/>
  </si>
  <si>
    <t>Main board</t>
    <phoneticPr fontId="2" type="noConversion"/>
  </si>
  <si>
    <t>Main board</t>
    <phoneticPr fontId="2" type="noConversion"/>
  </si>
  <si>
    <t>POWER board</t>
    <phoneticPr fontId="2" type="noConversion"/>
  </si>
  <si>
    <t>POWER board</t>
    <phoneticPr fontId="2" type="noConversion"/>
  </si>
  <si>
    <t xml:space="preserve"> IMAGE SENSOR </t>
    <phoneticPr fontId="2" type="noConversion"/>
  </si>
  <si>
    <t xml:space="preserve"> IMAGE SENSOR </t>
    <phoneticPr fontId="2" type="noConversion"/>
  </si>
  <si>
    <t>SMD</t>
    <phoneticPr fontId="2" type="noConversion"/>
  </si>
  <si>
    <t>connector</t>
    <phoneticPr fontId="2" type="noConversion"/>
  </si>
  <si>
    <t>DR900S-2CH</t>
    <phoneticPr fontId="2" type="noConversion"/>
  </si>
  <si>
    <t>DR900S-2CH</t>
    <phoneticPr fontId="2" type="noConversion"/>
  </si>
  <si>
    <t>DR9S</t>
    <phoneticPr fontId="2" type="noConversion"/>
  </si>
  <si>
    <r>
      <rPr>
        <b/>
        <sz val="11"/>
        <rFont val="Malgun Gothic"/>
        <family val="2"/>
      </rPr>
      <t>Repair Cost Table</t>
    </r>
  </si>
  <si>
    <t>BEFORE</t>
    <phoneticPr fontId="32" type="noConversion"/>
  </si>
  <si>
    <t>AFTER</t>
    <phoneticPr fontId="32" type="noConversion"/>
  </si>
  <si>
    <r>
      <rPr>
        <sz val="6"/>
        <rFont val="Malgun Gothic"/>
        <family val="2"/>
      </rPr>
      <t>Update: May 2016</t>
    </r>
  </si>
  <si>
    <t xml:space="preserve"> </t>
    <phoneticPr fontId="32" type="noConversion"/>
  </si>
  <si>
    <r>
      <rPr>
        <b/>
        <sz val="8"/>
        <rFont val="Malgun Gothic"/>
        <family val="2"/>
      </rPr>
      <t>DR350/300G</t>
    </r>
  </si>
  <si>
    <r>
      <rPr>
        <b/>
        <sz val="8"/>
        <rFont val="Malgun Gothic"/>
        <family val="2"/>
      </rPr>
      <t>Unit (pcs)</t>
    </r>
  </si>
  <si>
    <r>
      <rPr>
        <b/>
        <sz val="8"/>
        <rFont val="Malgun Gothic"/>
        <family val="2"/>
      </rPr>
      <t>Item cost</t>
    </r>
  </si>
  <si>
    <r>
      <rPr>
        <b/>
        <sz val="8"/>
        <rFont val="Malgun Gothic"/>
        <family val="2"/>
      </rPr>
      <t>Labor cost</t>
    </r>
  </si>
  <si>
    <r>
      <rPr>
        <b/>
        <sz val="8"/>
        <rFont val="Malgun Gothic"/>
        <family val="2"/>
      </rPr>
      <t>Total</t>
    </r>
  </si>
  <si>
    <t>COST</t>
    <phoneticPr fontId="32" type="noConversion"/>
  </si>
  <si>
    <r>
      <rPr>
        <sz val="8"/>
        <rFont val="Malgun Gothic"/>
        <family val="2"/>
      </rPr>
      <t>General</t>
    </r>
  </si>
  <si>
    <r>
      <rPr>
        <sz val="8"/>
        <rFont val="Malgun Gothic"/>
        <family val="2"/>
      </rPr>
      <t>FW/SW Reinstalling / Upgrading</t>
    </r>
  </si>
  <si>
    <r>
      <rPr>
        <sz val="8"/>
        <rFont val="Malgun Gothic"/>
        <family val="2"/>
      </rPr>
      <t>Soldering</t>
    </r>
  </si>
  <si>
    <r>
      <rPr>
        <sz val="8"/>
        <rFont val="Malgun Gothic"/>
        <family val="2"/>
      </rPr>
      <t>Flood washing and soldering</t>
    </r>
  </si>
  <si>
    <r>
      <rPr>
        <sz val="8"/>
        <rFont val="Malgun Gothic"/>
        <family val="2"/>
      </rPr>
      <t>Housing</t>
    </r>
  </si>
  <si>
    <r>
      <rPr>
        <sz val="8"/>
        <rFont val="Malgun Gothic"/>
        <family val="2"/>
      </rPr>
      <t>Front Cover</t>
    </r>
  </si>
  <si>
    <r>
      <rPr>
        <sz val="8"/>
        <rFont val="Malgun Gothic"/>
        <family val="2"/>
      </rPr>
      <t>Rear Cover</t>
    </r>
  </si>
  <si>
    <r>
      <rPr>
        <sz val="8"/>
        <rFont val="Malgun Gothic"/>
        <family val="2"/>
      </rPr>
      <t>Rotate Cover</t>
    </r>
  </si>
  <si>
    <r>
      <rPr>
        <sz val="8"/>
        <rFont val="Malgun Gothic"/>
        <family val="2"/>
      </rPr>
      <t xml:space="preserve">Circuit
</t>
    </r>
    <r>
      <rPr>
        <sz val="8"/>
        <rFont val="Malgun Gothic"/>
        <family val="2"/>
      </rPr>
      <t>Board</t>
    </r>
  </si>
  <si>
    <r>
      <rPr>
        <sz val="8"/>
        <rFont val="Malgun Gothic"/>
        <family val="2"/>
      </rPr>
      <t>Lens</t>
    </r>
  </si>
  <si>
    <r>
      <rPr>
        <sz val="8"/>
        <rFont val="Malgun Gothic"/>
        <family val="2"/>
      </rPr>
      <t>RTC Battery</t>
    </r>
  </si>
  <si>
    <r>
      <rPr>
        <sz val="8"/>
        <rFont val="Malgun Gothic"/>
        <family val="2"/>
      </rPr>
      <t>Battery</t>
    </r>
  </si>
  <si>
    <r>
      <rPr>
        <sz val="8"/>
        <rFont val="Malgun Gothic"/>
        <family val="2"/>
      </rPr>
      <t>NAND</t>
    </r>
  </si>
  <si>
    <r>
      <rPr>
        <sz val="8"/>
        <rFont val="Malgun Gothic"/>
        <family val="2"/>
      </rPr>
      <t>CPU</t>
    </r>
  </si>
  <si>
    <r>
      <rPr>
        <sz val="8"/>
        <rFont val="Malgun Gothic"/>
        <family val="2"/>
      </rPr>
      <t>GPS(DR300G)</t>
    </r>
  </si>
  <si>
    <r>
      <rPr>
        <sz val="8"/>
        <rFont val="Malgun Gothic"/>
        <family val="2"/>
      </rPr>
      <t>Speaker</t>
    </r>
  </si>
  <si>
    <r>
      <rPr>
        <b/>
        <sz val="8"/>
        <rFont val="Malgun Gothic"/>
        <family val="2"/>
      </rPr>
      <t>DR380/400</t>
    </r>
  </si>
  <si>
    <t>Flood washing and soldering</t>
    <phoneticPr fontId="32" type="noConversion"/>
  </si>
  <si>
    <t>Lens</t>
    <phoneticPr fontId="32" type="noConversion"/>
  </si>
  <si>
    <r>
      <rPr>
        <sz val="8"/>
        <rFont val="Malgun Gothic"/>
        <family val="2"/>
      </rPr>
      <t>SD Card Slot</t>
    </r>
  </si>
  <si>
    <r>
      <rPr>
        <sz val="8"/>
        <rFont val="Malgun Gothic"/>
        <family val="2"/>
      </rPr>
      <t>GPS</t>
    </r>
  </si>
  <si>
    <r>
      <rPr>
        <sz val="8"/>
        <rFont val="Malgun Gothic"/>
        <family val="2"/>
      </rPr>
      <t>DDR</t>
    </r>
  </si>
  <si>
    <r>
      <rPr>
        <b/>
        <sz val="8"/>
        <rFont val="Malgun Gothic"/>
        <family val="2"/>
      </rPr>
      <t>DR500/600</t>
    </r>
  </si>
  <si>
    <t>Rotate Cover</t>
    <phoneticPr fontId="32" type="noConversion"/>
  </si>
  <si>
    <r>
      <rPr>
        <sz val="8"/>
        <rFont val="Malgun Gothic"/>
        <family val="2"/>
      </rPr>
      <t>Speaker/Sponge</t>
    </r>
  </si>
  <si>
    <r>
      <rPr>
        <sz val="8"/>
        <rFont val="Malgun Gothic"/>
        <family val="2"/>
      </rPr>
      <t>GPS Module</t>
    </r>
  </si>
  <si>
    <r>
      <rPr>
        <sz val="8"/>
        <rFont val="Malgun Gothic"/>
        <family val="2"/>
      </rPr>
      <t>Wi-Fi Module</t>
    </r>
  </si>
  <si>
    <r>
      <rPr>
        <sz val="5"/>
        <color rgb="FFFF0000"/>
        <rFont val="Malgun Gothic"/>
        <family val="2"/>
      </rPr>
      <t>Confidentiality Notice: This Price is confidential and contains proprietary information and intellectual property of Pittasoft Co., Ltd. Neither this Price nor any of the information contained herein may be reproduced or disclosed under any circumstances without the express written permission of Pittasoft Co., Ltd. © 2016 by Pittasoft Co., Ltd. All rights reserved. Confidential.</t>
    </r>
  </si>
  <si>
    <r>
      <rPr>
        <b/>
        <sz val="8"/>
        <rFont val="Malgun Gothic"/>
        <family val="2"/>
      </rPr>
      <t>DR3500</t>
    </r>
  </si>
  <si>
    <t>Rotate Cover</t>
    <phoneticPr fontId="32" type="noConversion"/>
  </si>
  <si>
    <t>DR550/650</t>
    <phoneticPr fontId="32" type="noConversion"/>
  </si>
  <si>
    <r>
      <rPr>
        <b/>
        <sz val="8"/>
        <rFont val="Malgun Gothic"/>
        <family val="2"/>
      </rPr>
      <t>DR550/650</t>
    </r>
  </si>
  <si>
    <r>
      <rPr>
        <sz val="8"/>
        <rFont val="Malgun Gothic"/>
        <family val="2"/>
      </rPr>
      <t>Top Rear</t>
    </r>
  </si>
  <si>
    <r>
      <rPr>
        <sz val="8"/>
        <rFont val="Malgun Gothic"/>
        <family val="2"/>
      </rPr>
      <t>Bottom Rear</t>
    </r>
  </si>
  <si>
    <r>
      <rPr>
        <sz val="8"/>
        <rFont val="Malgun Gothic"/>
        <family val="2"/>
      </rPr>
      <t>550/650 Front Lens</t>
    </r>
  </si>
  <si>
    <r>
      <rPr>
        <sz val="8"/>
        <rFont val="Malgun Gothic"/>
        <family val="2"/>
      </rPr>
      <t>MCX JACK(J118,J506)</t>
    </r>
  </si>
  <si>
    <t>DC JACK</t>
    <phoneticPr fontId="2" type="noConversion"/>
  </si>
  <si>
    <r>
      <rPr>
        <sz val="8"/>
        <rFont val="Malgun Gothic"/>
        <family val="2"/>
      </rPr>
      <t>GPS module</t>
    </r>
  </si>
  <si>
    <r>
      <rPr>
        <sz val="8"/>
        <rFont val="Malgun Gothic"/>
        <family val="2"/>
      </rPr>
      <t>SD CARD slot</t>
    </r>
  </si>
  <si>
    <t>SD CARD slot</t>
    <phoneticPr fontId="32" type="noConversion"/>
  </si>
  <si>
    <t>Main board</t>
    <phoneticPr fontId="2" type="noConversion"/>
  </si>
  <si>
    <t>POWER board</t>
    <phoneticPr fontId="2" type="noConversion"/>
  </si>
  <si>
    <t>POWER board</t>
    <phoneticPr fontId="2" type="noConversion"/>
  </si>
  <si>
    <t>rear board</t>
    <phoneticPr fontId="2" type="noConversion"/>
  </si>
  <si>
    <t>rear board</t>
    <phoneticPr fontId="2" type="noConversion"/>
  </si>
  <si>
    <t xml:space="preserve">MOTION SENSOR </t>
    <phoneticPr fontId="2" type="noConversion"/>
  </si>
  <si>
    <t>650S-1CH/2CH</t>
    <phoneticPr fontId="32" type="noConversion"/>
  </si>
  <si>
    <t>650 Front Lens</t>
    <phoneticPr fontId="32" type="noConversion"/>
  </si>
  <si>
    <t>650 Front Lens</t>
    <phoneticPr fontId="32" type="noConversion"/>
  </si>
  <si>
    <t>POWER board</t>
    <phoneticPr fontId="2" type="noConversion"/>
  </si>
  <si>
    <t xml:space="preserve">MOTION SENSOR </t>
    <phoneticPr fontId="2" type="noConversion"/>
  </si>
  <si>
    <t xml:space="preserve">MOTION SENSOR </t>
    <phoneticPr fontId="2" type="noConversion"/>
  </si>
  <si>
    <t>DR750LW</t>
    <phoneticPr fontId="32" type="noConversion"/>
  </si>
  <si>
    <r>
      <rPr>
        <sz val="8"/>
        <rFont val="Malgun Gothic"/>
        <family val="2"/>
      </rPr>
      <t>Upper Cover</t>
    </r>
  </si>
  <si>
    <r>
      <rPr>
        <sz val="8"/>
        <rFont val="Malgun Gothic"/>
        <family val="2"/>
      </rPr>
      <t>Lower Cover</t>
    </r>
  </si>
  <si>
    <r>
      <rPr>
        <sz val="8"/>
        <rFont val="Malgun Gothic"/>
        <family val="2"/>
      </rPr>
      <t>Side COVER L</t>
    </r>
  </si>
  <si>
    <r>
      <rPr>
        <sz val="8"/>
        <rFont val="Malgun Gothic"/>
        <family val="2"/>
      </rPr>
      <t>Side COVER R</t>
    </r>
  </si>
  <si>
    <r>
      <rPr>
        <sz val="8"/>
        <rFont val="Malgun Gothic"/>
        <family val="2"/>
      </rPr>
      <t>Rear Lens</t>
    </r>
  </si>
  <si>
    <r>
      <rPr>
        <sz val="8"/>
        <rFont val="Malgun Gothic"/>
        <family val="2"/>
      </rPr>
      <t>MCX JACK</t>
    </r>
  </si>
  <si>
    <t>Wi-Fi Module</t>
    <phoneticPr fontId="32" type="noConversion"/>
  </si>
  <si>
    <r>
      <rPr>
        <sz val="8"/>
        <rFont val="Malgun Gothic"/>
        <family val="2"/>
      </rPr>
      <t>LCD</t>
    </r>
  </si>
  <si>
    <t>rear board</t>
    <phoneticPr fontId="2" type="noConversion"/>
  </si>
  <si>
    <t xml:space="preserve"> NEW Table</t>
    <phoneticPr fontId="32" type="noConversion"/>
  </si>
  <si>
    <t>DR430</t>
    <phoneticPr fontId="32" type="noConversion"/>
  </si>
  <si>
    <t>DR430</t>
    <phoneticPr fontId="32" type="noConversion"/>
  </si>
  <si>
    <t>DC JACK</t>
    <phoneticPr fontId="2" type="noConversion"/>
  </si>
  <si>
    <t>DC JACK</t>
    <phoneticPr fontId="2" type="noConversion"/>
  </si>
  <si>
    <t>Main board</t>
    <phoneticPr fontId="2" type="noConversion"/>
  </si>
  <si>
    <t>modue</t>
    <phoneticPr fontId="2" type="noConversion"/>
  </si>
  <si>
    <t>DR450</t>
    <phoneticPr fontId="32" type="noConversion"/>
  </si>
  <si>
    <t>DR450</t>
    <phoneticPr fontId="32" type="noConversion"/>
  </si>
  <si>
    <t>DC JACK</t>
    <phoneticPr fontId="2" type="noConversion"/>
  </si>
  <si>
    <t>Main board</t>
    <phoneticPr fontId="2" type="noConversion"/>
  </si>
  <si>
    <t>POWER board</t>
    <phoneticPr fontId="2" type="noConversion"/>
  </si>
  <si>
    <t>DR470</t>
    <phoneticPr fontId="32" type="noConversion"/>
  </si>
  <si>
    <t>DR470</t>
    <phoneticPr fontId="32" type="noConversion"/>
  </si>
  <si>
    <t>Main board</t>
    <phoneticPr fontId="2" type="noConversion"/>
  </si>
  <si>
    <t xml:space="preserve">Image Sensor Module </t>
    <phoneticPr fontId="2" type="noConversion"/>
  </si>
  <si>
    <t>DR590 / DR590W</t>
    <phoneticPr fontId="32" type="noConversion"/>
  </si>
  <si>
    <t>DR590 / DR590W</t>
    <phoneticPr fontId="32" type="noConversion"/>
  </si>
  <si>
    <t>STEREO JACK</t>
    <phoneticPr fontId="32" type="noConversion"/>
  </si>
  <si>
    <t>WIFI</t>
    <phoneticPr fontId="32" type="noConversion"/>
  </si>
  <si>
    <t>WIFI</t>
    <phoneticPr fontId="32" type="noConversion"/>
  </si>
  <si>
    <t>DR750S-2CH</t>
    <phoneticPr fontId="32" type="noConversion"/>
  </si>
  <si>
    <t>DR750S-2CH</t>
    <phoneticPr fontId="32" type="noConversion"/>
  </si>
  <si>
    <t>Rotate Cover</t>
    <phoneticPr fontId="32" type="noConversion"/>
  </si>
  <si>
    <t>WIFI</t>
    <phoneticPr fontId="32" type="noConversion"/>
  </si>
  <si>
    <t>GPS MODULE</t>
    <phoneticPr fontId="32" type="noConversion"/>
  </si>
  <si>
    <t>GPS MODULE</t>
    <phoneticPr fontId="32" type="noConversion"/>
  </si>
  <si>
    <t>CPU</t>
    <phoneticPr fontId="32" type="noConversion"/>
  </si>
  <si>
    <t>POWER board</t>
    <phoneticPr fontId="2" type="noConversion"/>
  </si>
  <si>
    <t>modue</t>
    <phoneticPr fontId="2" type="noConversion"/>
  </si>
  <si>
    <t>DR900S</t>
    <phoneticPr fontId="32" type="noConversion"/>
  </si>
  <si>
    <t>Rotate Cover</t>
    <phoneticPr fontId="32" type="noConversion"/>
  </si>
  <si>
    <t>SD CARD slot</t>
    <phoneticPr fontId="32" type="noConversion"/>
  </si>
  <si>
    <t>GPS MODULE</t>
    <phoneticPr fontId="32" type="noConversion"/>
  </si>
  <si>
    <t>WIFI MODULE</t>
    <phoneticPr fontId="32" type="noConversion"/>
  </si>
  <si>
    <t>Main board</t>
    <phoneticPr fontId="2" type="noConversion"/>
  </si>
  <si>
    <t>Lens</t>
    <phoneticPr fontId="32" type="noConversion"/>
  </si>
  <si>
    <t>Case (Front/Rear)</t>
    <phoneticPr fontId="32" type="noConversion"/>
  </si>
  <si>
    <t xml:space="preserve">Board </t>
    <phoneticPr fontId="32" type="noConversion"/>
  </si>
  <si>
    <t xml:space="preserve"> </t>
    <phoneticPr fontId="32" type="noConversion"/>
  </si>
  <si>
    <t xml:space="preserve"> </t>
    <phoneticPr fontId="32" type="noConversion"/>
  </si>
  <si>
    <t>RC200</t>
    <phoneticPr fontId="32" type="noConversion"/>
  </si>
  <si>
    <t>Lens</t>
    <phoneticPr fontId="32" type="noConversion"/>
  </si>
  <si>
    <t xml:space="preserve"> </t>
    <phoneticPr fontId="32" type="noConversion"/>
  </si>
  <si>
    <t xml:space="preserve"> </t>
    <phoneticPr fontId="32" type="noConversion"/>
  </si>
  <si>
    <t>RC1-100 /RC-200</t>
    <phoneticPr fontId="32" type="noConversion"/>
  </si>
  <si>
    <t>Case (Front/Rear)</t>
    <phoneticPr fontId="32" type="noConversion"/>
  </si>
  <si>
    <t xml:space="preserve">Board </t>
    <phoneticPr fontId="32" type="noConversion"/>
  </si>
  <si>
    <r>
      <t>7</t>
    </r>
    <r>
      <rPr>
        <sz val="10"/>
        <color rgb="FF000000"/>
        <rFont val="Times New Roman"/>
        <family val="1"/>
      </rPr>
      <t>50S IR</t>
    </r>
    <phoneticPr fontId="32" type="noConversion"/>
  </si>
  <si>
    <t>RC100F-IR</t>
    <phoneticPr fontId="32" type="noConversion"/>
  </si>
  <si>
    <t>Lens</t>
    <phoneticPr fontId="32" type="noConversion"/>
  </si>
  <si>
    <t xml:space="preserve">Board </t>
    <phoneticPr fontId="32" type="noConversion"/>
  </si>
  <si>
    <t>RC200-IR</t>
    <phoneticPr fontId="32" type="noConversion"/>
  </si>
  <si>
    <t>RC1-200IR</t>
    <phoneticPr fontId="32" type="noConversion"/>
  </si>
  <si>
    <t xml:space="preserve">Board </t>
    <phoneticPr fontId="32" type="noConversion"/>
  </si>
  <si>
    <t>ERC200</t>
    <phoneticPr fontId="32" type="noConversion"/>
  </si>
  <si>
    <t>Labor cost</t>
    <phoneticPr fontId="32" type="noConversion"/>
  </si>
  <si>
    <r>
      <t>7</t>
    </r>
    <r>
      <rPr>
        <sz val="10"/>
        <color rgb="FF000000"/>
        <rFont val="Times New Roman"/>
        <family val="1"/>
      </rPr>
      <t>50S</t>
    </r>
    <phoneticPr fontId="32" type="noConversion"/>
  </si>
  <si>
    <t>ERC100F</t>
    <phoneticPr fontId="32" type="noConversion"/>
  </si>
  <si>
    <t>Lens</t>
    <phoneticPr fontId="32" type="noConversion"/>
  </si>
  <si>
    <t>Case (Front/Rear)</t>
    <phoneticPr fontId="32" type="noConversion"/>
  </si>
  <si>
    <t xml:space="preserve">Board </t>
    <phoneticPr fontId="32" type="noConversion"/>
  </si>
  <si>
    <t xml:space="preserve"> </t>
    <phoneticPr fontId="32" type="noConversion"/>
  </si>
  <si>
    <t>590W</t>
    <phoneticPr fontId="2" type="noConversion"/>
  </si>
  <si>
    <t>590W</t>
    <phoneticPr fontId="2" type="noConversion"/>
  </si>
  <si>
    <t>FW/SW Reinstalling / Upgrading</t>
    <phoneticPr fontId="2" type="noConversion"/>
  </si>
  <si>
    <t>Front Cover</t>
    <phoneticPr fontId="2" type="noConversion"/>
  </si>
  <si>
    <t>Rear Cover</t>
    <phoneticPr fontId="2" type="noConversion"/>
  </si>
  <si>
    <t>Rotate Cover</t>
    <phoneticPr fontId="2" type="noConversion"/>
  </si>
  <si>
    <t>Front Cover</t>
    <phoneticPr fontId="2" type="noConversion"/>
  </si>
  <si>
    <t>Rear Cover</t>
    <phoneticPr fontId="2" type="noConversion"/>
  </si>
  <si>
    <t>Rotate Cover</t>
    <phoneticPr fontId="2" type="noConversion"/>
  </si>
  <si>
    <t>Front Cover</t>
    <phoneticPr fontId="2" type="noConversion"/>
  </si>
  <si>
    <t>Rear Cover</t>
    <phoneticPr fontId="2" type="noConversion"/>
  </si>
  <si>
    <t>Rotate Cover</t>
    <phoneticPr fontId="32" type="noConversion"/>
  </si>
  <si>
    <t>FW/SW Reinstalling / Upgrading</t>
    <phoneticPr fontId="2" type="noConversion"/>
  </si>
  <si>
    <t>DR530W-2CH</t>
    <phoneticPr fontId="32" type="noConversion"/>
  </si>
  <si>
    <t>Truck</t>
    <phoneticPr fontId="32" type="noConversion"/>
  </si>
  <si>
    <t>test ok</t>
    <phoneticPr fontId="2" type="noConversion"/>
  </si>
  <si>
    <t>power magic pro</t>
    <phoneticPr fontId="32" type="noConversion"/>
  </si>
  <si>
    <t>GPS BATTERY</t>
    <phoneticPr fontId="2" type="noConversion"/>
  </si>
  <si>
    <t>ic</t>
    <phoneticPr fontId="2" type="noConversion"/>
  </si>
  <si>
    <t>R100</t>
    <phoneticPr fontId="2" type="noConversion"/>
  </si>
  <si>
    <t>rear 590</t>
    <phoneticPr fontId="2" type="noConversion"/>
  </si>
  <si>
    <t>Main board</t>
    <phoneticPr fontId="2" type="noConversion"/>
  </si>
  <si>
    <t>Main board</t>
    <phoneticPr fontId="2" type="noConversion"/>
  </si>
  <si>
    <t>Main board</t>
    <phoneticPr fontId="2" type="noConversion"/>
  </si>
  <si>
    <t>Main board</t>
    <phoneticPr fontId="2" type="noConversion"/>
  </si>
  <si>
    <t>Main board</t>
    <phoneticPr fontId="2" type="noConversion"/>
  </si>
  <si>
    <t>R100</t>
    <phoneticPr fontId="2" type="noConversion"/>
  </si>
  <si>
    <t>R100</t>
    <phoneticPr fontId="2" type="noConversion"/>
  </si>
  <si>
    <t>R100</t>
    <phoneticPr fontId="2" type="noConversion"/>
  </si>
  <si>
    <t>Main body</t>
  </si>
  <si>
    <t>Main body</t>
    <phoneticPr fontId="2" type="noConversion"/>
  </si>
  <si>
    <t>rear 750S IR</t>
    <phoneticPr fontId="2" type="noConversion"/>
  </si>
  <si>
    <t>rear 750S</t>
    <phoneticPr fontId="2" type="noConversion"/>
  </si>
  <si>
    <t>rear 430S</t>
    <phoneticPr fontId="2" type="noConversion"/>
  </si>
  <si>
    <t>rear 470S</t>
    <phoneticPr fontId="2" type="noConversion"/>
  </si>
  <si>
    <t>mcx</t>
    <phoneticPr fontId="2" type="noConversion"/>
  </si>
  <si>
    <t>firmware</t>
    <phoneticPr fontId="2" type="noConversion"/>
  </si>
  <si>
    <t>firmware</t>
    <phoneticPr fontId="2" type="noConversion"/>
  </si>
  <si>
    <t>Main body</t>
    <phoneticPr fontId="2" type="noConversion"/>
  </si>
  <si>
    <t>DR750S-1CH</t>
    <phoneticPr fontId="2" type="noConversion"/>
  </si>
  <si>
    <t>Model</t>
    <phoneticPr fontId="2" type="noConversion"/>
  </si>
  <si>
    <t>Repairing details</t>
    <phoneticPr fontId="2" type="noConversion"/>
  </si>
  <si>
    <t>Unit</t>
    <phoneticPr fontId="2" type="noConversion"/>
  </si>
  <si>
    <t>Supply price</t>
    <phoneticPr fontId="2" type="noConversion"/>
  </si>
  <si>
    <t>A/S labor cost</t>
    <phoneticPr fontId="2" type="noConversion"/>
  </si>
  <si>
    <t>Total cost</t>
    <phoneticPr fontId="2" type="noConversion"/>
  </si>
  <si>
    <t>General</t>
  </si>
  <si>
    <t>General</t>
    <phoneticPr fontId="2" type="noConversion"/>
  </si>
  <si>
    <t>Housing</t>
  </si>
  <si>
    <t>Housing</t>
    <phoneticPr fontId="2" type="noConversion"/>
  </si>
  <si>
    <t>Circuit board</t>
    <phoneticPr fontId="2" type="noConversion"/>
  </si>
  <si>
    <t>Circuit Board</t>
  </si>
  <si>
    <t>Flood washing and soldering</t>
  </si>
  <si>
    <t>Manufacture month</t>
    <phoneticPr fontId="2" type="noConversion"/>
  </si>
  <si>
    <t>Manufacture year</t>
    <phoneticPr fontId="2" type="noConversion"/>
  </si>
  <si>
    <t>Received date</t>
    <phoneticPr fontId="2" type="noConversion"/>
  </si>
  <si>
    <t>Used month no.</t>
    <phoneticPr fontId="2" type="noConversion"/>
  </si>
  <si>
    <t>Labor cost</t>
    <phoneticPr fontId="2" type="noConversion"/>
  </si>
  <si>
    <t>Reparing details 1
Labor cost</t>
    <phoneticPr fontId="2" type="noConversion"/>
  </si>
  <si>
    <t>Reparing details 2
Labor cost</t>
    <phoneticPr fontId="2" type="noConversion"/>
  </si>
  <si>
    <t>Reparing details 3
Labor cost</t>
    <phoneticPr fontId="2" type="noConversion"/>
  </si>
  <si>
    <t>Reparing details 4
Labor cost</t>
    <phoneticPr fontId="2" type="noConversion"/>
  </si>
  <si>
    <t>Manufacture day</t>
    <phoneticPr fontId="2" type="noConversion"/>
  </si>
  <si>
    <t>Year</t>
    <phoneticPr fontId="2" type="noConversion"/>
  </si>
  <si>
    <t>Month</t>
    <phoneticPr fontId="2" type="noConversion"/>
  </si>
  <si>
    <t>Mark</t>
    <phoneticPr fontId="2" type="noConversion"/>
  </si>
  <si>
    <t>Mark</t>
    <phoneticPr fontId="2" type="noConversion"/>
  </si>
  <si>
    <t xml:space="preserve"> IMAGE SENSOR (lens incl)</t>
  </si>
  <si>
    <t xml:space="preserve"> IMAGE SENSOR (lens incl)</t>
    <phoneticPr fontId="2" type="noConversion"/>
  </si>
  <si>
    <t xml:space="preserve">Main body  </t>
  </si>
  <si>
    <t xml:space="preserve">Main body </t>
  </si>
  <si>
    <t>Serial</t>
    <phoneticPr fontId="2" type="noConversion"/>
  </si>
  <si>
    <t xml:space="preserve"> IMAGE SENSOR </t>
    <phoneticPr fontId="2" type="noConversion"/>
  </si>
  <si>
    <t>Other</t>
  </si>
  <si>
    <t>Labor cost</t>
    <phoneticPr fontId="2" type="noConversion"/>
  </si>
  <si>
    <t>english</t>
  </si>
  <si>
    <t>Estonia</t>
  </si>
  <si>
    <t>R&amp;P Grupp OÜ</t>
  </si>
  <si>
    <t>Urmas Rannu</t>
  </si>
  <si>
    <t>X</t>
    <phoneticPr fontId="2" type="noConversion"/>
  </si>
  <si>
    <t>Not switching ON</t>
    <phoneticPr fontId="2" type="noConversion"/>
  </si>
  <si>
    <r>
      <t xml:space="preserve">RMA Request form - </t>
    </r>
    <r>
      <rPr>
        <b/>
        <sz val="18"/>
        <color rgb="FFFF0000"/>
        <rFont val="Arial"/>
        <family val="2"/>
      </rPr>
      <t>RMA# [211111]</t>
    </r>
  </si>
  <si>
    <t>RC1-200</t>
  </si>
  <si>
    <t>RC59K1H3E01269</t>
  </si>
  <si>
    <t>in</t>
  </si>
  <si>
    <t>DR900X-2CH</t>
  </si>
  <si>
    <t>DR9XS1JAE05076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</si>
</sst>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_);[Red]\(\$#,##0.00\)"/>
    <numFmt numFmtId="165" formatCode="_-[$$-409]* #,##0.00_ ;_-[$$-409]* \-#,##0.00\ ;_-[$$-409]* &quot;-&quot;??_ ;_-@_ "/>
    <numFmt numFmtId="166" formatCode="0_);[Red]\(0\)"/>
    <numFmt numFmtId="167" formatCode="_-\$* #,##0_ ;_-\$* \-#,##0\ ;_-\$* &quot;-&quot;??_ ;_-@_ "/>
    <numFmt numFmtId="168" formatCode="_-\$* #,##0.00_ ;_-\$* \-#,##0.00\ ;_-\$* &quot;-&quot;??_ ;_-@_ "/>
    <numFmt numFmtId="169" formatCode="_-\$* #,##0_ ;_-\$* \-#,##0\ ;_-\$* &quot;-&quot;_ ;_-@_ "/>
    <numFmt numFmtId="170" formatCode="\$\ 0.00"/>
    <numFmt numFmtId="171" formatCode="\$\ 0"/>
  </numFmts>
  <fonts count="48">
    <font>
      <sz val="11"/>
      <color theme="1"/>
      <name val="Calibri"/>
      <family val="2"/>
      <charset val="129"/>
      <scheme val="minor"/>
    </font>
    <font>
      <sz val="11"/>
      <color theme="1"/>
      <name val="Arial"/>
      <family val="2"/>
    </font>
    <font>
      <sz val="8"/>
      <name val="Calibri"/>
      <family val="2"/>
      <charset val="129"/>
      <scheme val="minor"/>
    </font>
    <font>
      <b/>
      <sz val="18"/>
      <color theme="1"/>
      <name val="Arial"/>
      <family val="2"/>
    </font>
    <font>
      <b/>
      <sz val="11"/>
      <color theme="1"/>
      <name val="Arial"/>
      <family val="2"/>
    </font>
    <font>
      <b/>
      <sz val="10"/>
      <color theme="1"/>
      <name val="Arial"/>
      <family val="2"/>
    </font>
    <font>
      <b/>
      <sz val="10"/>
      <color theme="1"/>
      <name val="돋움"/>
      <family val="3"/>
      <charset val="129"/>
    </font>
    <font>
      <b/>
      <sz val="10"/>
      <color theme="1"/>
      <name val="맑은 고딕"/>
      <family val="3"/>
      <charset val="129"/>
    </font>
    <font>
      <sz val="10"/>
      <color theme="1"/>
      <name val="Arial"/>
      <family val="2"/>
    </font>
    <font>
      <sz val="10"/>
      <name val="Arial"/>
      <family val="2"/>
    </font>
    <font>
      <sz val="12"/>
      <color indexed="8"/>
      <name val="新細明體"/>
      <family val="1"/>
    </font>
    <font>
      <sz val="11"/>
      <name val="Calibri"/>
      <family val="2"/>
      <charset val="129"/>
      <scheme val="minor"/>
    </font>
    <font>
      <sz val="11"/>
      <name val="돋움"/>
      <family val="3"/>
      <charset val="129"/>
    </font>
    <font>
      <b/>
      <sz val="11"/>
      <name val="굴림"/>
      <family val="3"/>
      <charset val="129"/>
    </font>
    <font>
      <sz val="11"/>
      <name val="굴림"/>
      <family val="3"/>
      <charset val="129"/>
    </font>
    <font>
      <sz val="11"/>
      <color theme="1"/>
      <name val="굴림"/>
      <family val="3"/>
      <charset val="129"/>
    </font>
    <font>
      <sz val="10"/>
      <color theme="1"/>
      <name val="Calibri"/>
      <family val="3"/>
      <charset val="129"/>
      <scheme val="minor"/>
    </font>
    <font>
      <sz val="10"/>
      <name val="MS Sans Serif"/>
      <family val="2"/>
    </font>
    <font>
      <sz val="11"/>
      <color rgb="FF000000"/>
      <name val="Arial"/>
      <family val="2"/>
    </font>
    <font>
      <b/>
      <sz val="11"/>
      <color theme="1"/>
      <name val="Calibri"/>
      <family val="2"/>
      <charset val="129"/>
      <scheme val="minor"/>
    </font>
    <font>
      <sz val="10"/>
      <color theme="1"/>
      <name val="Calibri"/>
      <family val="2"/>
      <charset val="129"/>
      <scheme val="minor"/>
    </font>
    <font>
      <sz val="11"/>
      <color indexed="8"/>
      <name val="Calibri"/>
      <family val="2"/>
    </font>
    <font>
      <sz val="11"/>
      <color theme="1"/>
      <name val="Calibri"/>
      <family val="3"/>
      <charset val="129"/>
      <scheme val="minor"/>
    </font>
    <font>
      <sz val="11"/>
      <name val="돋움"/>
      <family val="3"/>
    </font>
    <font>
      <sz val="11"/>
      <color indexed="8"/>
      <name val="맑은 고딕"/>
      <family val="3"/>
    </font>
    <font>
      <sz val="10"/>
      <color indexed="8"/>
      <name val="Arial"/>
      <family val="2"/>
    </font>
    <font>
      <b/>
      <sz val="10"/>
      <color indexed="8"/>
      <name val="Arial"/>
      <family val="2"/>
    </font>
    <font>
      <sz val="10"/>
      <color indexed="10"/>
      <name val="Arial"/>
      <family val="2"/>
    </font>
    <font>
      <sz val="10"/>
      <color indexed="8"/>
      <name val="黑体"/>
      <family val="3"/>
      <charset val="129"/>
    </font>
    <font>
      <sz val="10"/>
      <color rgb="FF000000"/>
      <name val="Arial"/>
      <family val="2"/>
    </font>
    <font>
      <b/>
      <sz val="11"/>
      <name val="Malgun Gothic"/>
      <family val="3"/>
      <charset val="129"/>
    </font>
    <font>
      <b/>
      <sz val="11"/>
      <name val="Malgun Gothic"/>
      <family val="2"/>
    </font>
    <font>
      <sz val="8"/>
      <name val="돋움"/>
      <family val="3"/>
      <charset val="129"/>
    </font>
    <font>
      <b/>
      <sz val="11"/>
      <color rgb="FF000000"/>
      <name val="HyhwpEQ"/>
      <family val="1"/>
      <charset val="129"/>
    </font>
    <font>
      <sz val="6"/>
      <name val="Malgun Gothic"/>
      <family val="3"/>
      <charset val="129"/>
    </font>
    <font>
      <sz val="6"/>
      <name val="Malgun Gothic"/>
      <family val="2"/>
    </font>
    <font>
      <sz val="8"/>
      <color rgb="FF000000"/>
      <name val="돋움"/>
      <family val="3"/>
      <charset val="129"/>
    </font>
    <font>
      <b/>
      <sz val="8"/>
      <name val="Malgun Gothic"/>
      <family val="3"/>
      <charset val="129"/>
    </font>
    <font>
      <b/>
      <sz val="8"/>
      <name val="Malgun Gothic"/>
      <family val="2"/>
    </font>
    <font>
      <sz val="8"/>
      <name val="Malgun Gothic"/>
      <family val="3"/>
      <charset val="129"/>
    </font>
    <font>
      <sz val="8"/>
      <name val="Malgun Gothic"/>
      <family val="2"/>
    </font>
    <font>
      <sz val="8"/>
      <color rgb="FF000000"/>
      <name val="Malgun Gothic"/>
      <family val="2"/>
    </font>
    <font>
      <sz val="5"/>
      <name val="Malgun Gothic"/>
      <family val="3"/>
      <charset val="129"/>
    </font>
    <font>
      <sz val="5"/>
      <color rgb="FFFF0000"/>
      <name val="Malgun Gothic"/>
      <family val="2"/>
    </font>
    <font>
      <sz val="8"/>
      <name val="Cambria"/>
      <family val="3"/>
      <charset val="129"/>
      <scheme val="major"/>
    </font>
    <font>
      <b/>
      <sz val="9"/>
      <name val="Malgun Gothic"/>
      <family val="3"/>
      <charset val="129"/>
    </font>
    <font>
      <sz val="10"/>
      <color rgb="FF000000"/>
      <name val="Times New Roman"/>
      <family val="1"/>
    </font>
    <font>
      <b/>
      <sz val="18"/>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rgb="FFFFFF00"/>
        <bgColor indexed="64"/>
      </patternFill>
    </fill>
    <fill>
      <patternFill patternType="solid">
        <fgColor rgb="FF00B050"/>
        <bgColor indexed="64"/>
      </patternFill>
    </fill>
    <fill>
      <patternFill patternType="solid">
        <fgColor rgb="FFC1C1C1"/>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s>
  <cellStyleXfs count="10">
    <xf numFmtId="0" fontId="0" fillId="0" borderId="0">
      <alignment vertical="center"/>
    </xf>
    <xf numFmtId="0" fontId="10" fillId="0" borderId="0">
      <alignment vertical="center"/>
    </xf>
    <xf numFmtId="0" fontId="12" fillId="0" borderId="0"/>
    <xf numFmtId="0" fontId="17" fillId="0" borderId="0"/>
    <xf numFmtId="0" fontId="21" fillId="0" borderId="0" applyBorder="0" applyProtection="0">
      <alignment vertical="center"/>
    </xf>
    <xf numFmtId="0" fontId="22" fillId="0" borderId="0">
      <alignment vertical="center"/>
    </xf>
    <xf numFmtId="0" fontId="10" fillId="0" borderId="0">
      <alignment vertical="center"/>
    </xf>
    <xf numFmtId="0" fontId="9" fillId="0" borderId="0"/>
    <xf numFmtId="0" fontId="23" fillId="0" borderId="0"/>
    <xf numFmtId="0" fontId="24" fillId="0" borderId="0">
      <alignment vertical="center"/>
    </xf>
  </cellStyleXfs>
  <cellXfs count="238">
    <xf numFmtId="0" fontId="0" fillId="0" borderId="0" xfId="0">
      <alignment vertical="center"/>
    </xf>
    <xf numFmtId="0" fontId="1" fillId="0" borderId="0" xfId="0" applyFont="1">
      <alignment vertical="center"/>
    </xf>
    <xf numFmtId="0" fontId="0" fillId="0" borderId="0" xfId="0" applyFont="1">
      <alignment vertical="center"/>
    </xf>
    <xf numFmtId="0" fontId="5" fillId="0" borderId="7" xfId="0" applyFont="1" applyBorder="1" applyAlignment="1">
      <alignment horizontal="center" vertical="center" wrapText="1" shrinkToFit="1"/>
    </xf>
    <xf numFmtId="0" fontId="11" fillId="0" borderId="0" xfId="0" applyFont="1">
      <alignment vertical="center"/>
    </xf>
    <xf numFmtId="0" fontId="0" fillId="0" borderId="0" xfId="0" applyFont="1" applyAlignment="1">
      <alignment horizontal="center" vertical="center"/>
    </xf>
    <xf numFmtId="0" fontId="14" fillId="0" borderId="7" xfId="2" applyFont="1" applyFill="1" applyBorder="1" applyAlignment="1">
      <alignment horizontal="center" vertical="center"/>
    </xf>
    <xf numFmtId="164" fontId="15" fillId="0" borderId="7" xfId="2" applyNumberFormat="1" applyFont="1" applyBorder="1" applyAlignment="1">
      <alignment horizontal="right" vertical="center"/>
    </xf>
    <xf numFmtId="164" fontId="15" fillId="4" borderId="7" xfId="2" applyNumberFormat="1" applyFont="1" applyFill="1" applyBorder="1" applyAlignment="1">
      <alignment horizontal="right" vertical="center"/>
    </xf>
    <xf numFmtId="0" fontId="14" fillId="0" borderId="0" xfId="2" applyFont="1" applyFill="1" applyBorder="1" applyAlignment="1">
      <alignment horizontal="center" vertical="center"/>
    </xf>
    <xf numFmtId="164" fontId="0" fillId="0" borderId="0" xfId="0" applyNumberFormat="1">
      <alignment vertical="center"/>
    </xf>
    <xf numFmtId="0" fontId="13" fillId="0" borderId="7" xfId="2" applyFont="1" applyFill="1" applyBorder="1" applyAlignment="1">
      <alignment horizontal="center" vertical="center"/>
    </xf>
    <xf numFmtId="167" fontId="0" fillId="0" borderId="7" xfId="0" applyNumberFormat="1" applyBorder="1">
      <alignment vertical="center"/>
    </xf>
    <xf numFmtId="165" fontId="0" fillId="0" borderId="7" xfId="0" applyNumberFormat="1" applyBorder="1">
      <alignment vertical="center"/>
    </xf>
    <xf numFmtId="0" fontId="0" fillId="0" borderId="0" xfId="0" applyFont="1">
      <alignment vertical="center"/>
    </xf>
    <xf numFmtId="0" fontId="5" fillId="0" borderId="7" xfId="0" applyFont="1" applyBorder="1" applyAlignment="1">
      <alignment horizontal="center" vertical="center"/>
    </xf>
    <xf numFmtId="0" fontId="18" fillId="0" borderId="0" xfId="1" applyFont="1" applyBorder="1" applyAlignment="1">
      <alignment horizontal="center" vertical="center"/>
    </xf>
    <xf numFmtId="0" fontId="13" fillId="0" borderId="7" xfId="2" applyFont="1" applyBorder="1" applyAlignment="1">
      <alignment horizontal="center" vertical="center"/>
    </xf>
    <xf numFmtId="0" fontId="19" fillId="0" borderId="7" xfId="0" applyFont="1" applyBorder="1" applyAlignment="1">
      <alignment horizontal="center" vertical="center"/>
    </xf>
    <xf numFmtId="0" fontId="0" fillId="0" borderId="0" xfId="0">
      <alignment vertical="center"/>
    </xf>
    <xf numFmtId="0" fontId="20" fillId="0" borderId="7"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7" xfId="0" applyFont="1" applyFill="1" applyBorder="1" applyAlignment="1">
      <alignment horizontal="center" vertical="center"/>
    </xf>
    <xf numFmtId="165" fontId="14" fillId="0" borderId="7" xfId="2" applyNumberFormat="1" applyFont="1" applyFill="1" applyBorder="1" applyAlignment="1">
      <alignment horizontal="center" vertical="center"/>
    </xf>
    <xf numFmtId="167" fontId="13" fillId="0" borderId="7" xfId="2" applyNumberFormat="1" applyFont="1" applyBorder="1" applyAlignment="1">
      <alignment horizontal="right" vertical="center"/>
    </xf>
    <xf numFmtId="0" fontId="19" fillId="0" borderId="7" xfId="0" applyFont="1" applyFill="1" applyBorder="1" applyAlignment="1">
      <alignment horizontal="center" vertical="center"/>
    </xf>
    <xf numFmtId="0" fontId="19" fillId="7" borderId="7" xfId="0" applyFont="1" applyFill="1" applyBorder="1" applyAlignment="1">
      <alignment horizontal="center" vertical="center"/>
    </xf>
    <xf numFmtId="0" fontId="19" fillId="8" borderId="7" xfId="0" applyFont="1" applyFill="1" applyBorder="1" applyAlignment="1">
      <alignment horizontal="center" vertical="center"/>
    </xf>
    <xf numFmtId="0" fontId="13" fillId="6" borderId="7" xfId="2" applyFont="1" applyFill="1" applyBorder="1" applyAlignment="1">
      <alignment horizontal="center" vertical="center"/>
    </xf>
    <xf numFmtId="165" fontId="13" fillId="6" borderId="7" xfId="2" applyNumberFormat="1" applyFont="1" applyFill="1" applyBorder="1" applyAlignment="1">
      <alignment horizontal="center" vertical="center"/>
    </xf>
    <xf numFmtId="167" fontId="13" fillId="6" borderId="7" xfId="2" applyNumberFormat="1" applyFont="1" applyFill="1" applyBorder="1" applyAlignment="1">
      <alignment horizontal="center" vertical="center"/>
    </xf>
    <xf numFmtId="0" fontId="13" fillId="0" borderId="7" xfId="2" applyFont="1" applyFill="1" applyBorder="1" applyAlignment="1">
      <alignment horizontal="center" vertical="center"/>
    </xf>
    <xf numFmtId="0" fontId="4" fillId="0" borderId="7" xfId="0" applyFont="1" applyBorder="1" applyAlignment="1">
      <alignment horizontal="center" vertical="center"/>
    </xf>
    <xf numFmtId="168" fontId="14" fillId="0" borderId="7" xfId="2" applyNumberFormat="1" applyFont="1" applyFill="1" applyBorder="1" applyAlignment="1">
      <alignment horizontal="center" vertical="center"/>
    </xf>
    <xf numFmtId="169" fontId="13" fillId="0" borderId="7" xfId="2" applyNumberFormat="1" applyFont="1" applyBorder="1" applyAlignment="1">
      <alignment horizontal="right" vertical="center"/>
    </xf>
    <xf numFmtId="168" fontId="15" fillId="0" borderId="7" xfId="2" applyNumberFormat="1" applyFont="1" applyFill="1" applyBorder="1" applyAlignment="1">
      <alignment horizontal="center" vertical="center"/>
    </xf>
    <xf numFmtId="168" fontId="15" fillId="0" borderId="7" xfId="2" applyNumberFormat="1" applyFont="1" applyFill="1" applyBorder="1" applyAlignment="1">
      <alignment horizontal="right" vertical="center"/>
    </xf>
    <xf numFmtId="0" fontId="20" fillId="0" borderId="7" xfId="4" applyNumberFormat="1" applyFont="1" applyFill="1" applyBorder="1" applyAlignment="1" applyProtection="1">
      <alignment horizontal="center" vertical="center" wrapText="1"/>
    </xf>
    <xf numFmtId="0" fontId="27" fillId="0" borderId="7" xfId="4" applyNumberFormat="1" applyFont="1" applyFill="1" applyBorder="1" applyAlignment="1" applyProtection="1">
      <alignment horizontal="center" vertical="center" wrapText="1"/>
    </xf>
    <xf numFmtId="0" fontId="20"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8" xfId="0" applyFont="1" applyFill="1" applyBorder="1" applyAlignment="1">
      <alignment horizontal="center" vertical="center" wrapText="1"/>
    </xf>
    <xf numFmtId="165" fontId="8" fillId="0" borderId="7" xfId="0" applyNumberFormat="1" applyFont="1" applyFill="1" applyBorder="1" applyAlignment="1">
      <alignment vertical="center" wrapText="1"/>
    </xf>
    <xf numFmtId="0" fontId="8" fillId="0" borderId="7" xfId="0" applyFont="1" applyFill="1" applyBorder="1" applyAlignment="1">
      <alignment horizontal="center" vertical="center"/>
    </xf>
    <xf numFmtId="0" fontId="28" fillId="0" borderId="7" xfId="1"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0" fontId="28" fillId="0" borderId="20" xfId="1" applyFont="1" applyFill="1" applyBorder="1" applyAlignment="1">
      <alignment horizontal="center" vertical="center"/>
    </xf>
    <xf numFmtId="0" fontId="5" fillId="0" borderId="12" xfId="0" applyFont="1" applyFill="1" applyBorder="1" applyAlignment="1">
      <alignment horizontal="center" vertical="center"/>
    </xf>
    <xf numFmtId="165" fontId="8" fillId="0" borderId="12" xfId="0" applyNumberFormat="1" applyFont="1" applyFill="1" applyBorder="1" applyAlignment="1">
      <alignment vertical="center" wrapText="1"/>
    </xf>
    <xf numFmtId="0" fontId="20" fillId="0" borderId="0" xfId="0" applyFont="1" applyFill="1">
      <alignment vertical="center"/>
    </xf>
    <xf numFmtId="0" fontId="29" fillId="0" borderId="0" xfId="1" applyFont="1" applyFill="1" applyBorder="1" applyAlignment="1">
      <alignment horizontal="center" vertical="center"/>
    </xf>
    <xf numFmtId="0" fontId="20" fillId="0" borderId="0" xfId="0" applyFont="1" applyFill="1" applyAlignment="1">
      <alignment horizontal="center" vertical="center"/>
    </xf>
    <xf numFmtId="0" fontId="25" fillId="0" borderId="7" xfId="9" applyFont="1" applyFill="1" applyBorder="1" applyAlignment="1">
      <alignment horizontal="center" vertical="center"/>
    </xf>
    <xf numFmtId="0" fontId="25" fillId="0" borderId="7" xfId="6" applyFont="1" applyFill="1" applyBorder="1" applyAlignment="1">
      <alignment horizontal="center" vertical="center"/>
    </xf>
    <xf numFmtId="0" fontId="26" fillId="0" borderId="7" xfId="6" applyFont="1" applyFill="1" applyBorder="1" applyAlignment="1">
      <alignment horizontal="center" vertical="center"/>
    </xf>
    <xf numFmtId="0" fontId="25" fillId="0" borderId="7" xfId="9" applyFont="1" applyFill="1" applyBorder="1" applyAlignment="1">
      <alignment horizontal="center" vertical="center" wrapText="1"/>
    </xf>
    <xf numFmtId="0" fontId="20" fillId="0" borderId="14" xfId="0" applyFont="1" applyFill="1" applyBorder="1">
      <alignment vertical="center"/>
    </xf>
    <xf numFmtId="0" fontId="0" fillId="0" borderId="0" xfId="0" applyFont="1" applyAlignment="1">
      <alignment horizontal="right" vertical="center"/>
    </xf>
    <xf numFmtId="49" fontId="0" fillId="0" borderId="0" xfId="0" applyNumberFormat="1" applyFont="1">
      <alignment vertical="center"/>
    </xf>
    <xf numFmtId="49" fontId="0" fillId="0" borderId="0" xfId="0" applyNumberFormat="1" applyFont="1" applyAlignment="1">
      <alignment horizontal="right" vertical="center"/>
    </xf>
    <xf numFmtId="166" fontId="9" fillId="5" borderId="7" xfId="0" applyNumberFormat="1" applyFont="1" applyFill="1" applyBorder="1" applyAlignment="1" applyProtection="1">
      <alignment horizontal="right"/>
    </xf>
    <xf numFmtId="14" fontId="10" fillId="0" borderId="7" xfId="1" applyNumberFormat="1" applyFont="1" applyBorder="1">
      <alignment vertical="center"/>
    </xf>
    <xf numFmtId="14" fontId="0" fillId="0" borderId="7" xfId="0" applyNumberFormat="1" applyFont="1" applyBorder="1">
      <alignment vertical="center"/>
    </xf>
    <xf numFmtId="0" fontId="0" fillId="0" borderId="7" xfId="0" applyFont="1" applyBorder="1">
      <alignment vertical="center"/>
    </xf>
    <xf numFmtId="0" fontId="13" fillId="0" borderId="7" xfId="2" applyFont="1" applyFill="1" applyBorder="1" applyAlignment="1">
      <alignment horizontal="center" vertical="center"/>
    </xf>
    <xf numFmtId="0" fontId="13" fillId="0" borderId="0" xfId="2" applyFont="1" applyFill="1" applyBorder="1" applyAlignment="1">
      <alignment horizontal="center" vertical="center"/>
    </xf>
    <xf numFmtId="165" fontId="14" fillId="0" borderId="0" xfId="2" applyNumberFormat="1" applyFont="1" applyFill="1" applyBorder="1" applyAlignment="1">
      <alignment horizontal="center" vertical="center"/>
    </xf>
    <xf numFmtId="167" fontId="13" fillId="0" borderId="0" xfId="2" applyNumberFormat="1" applyFont="1" applyBorder="1" applyAlignment="1">
      <alignment horizontal="right" vertical="center"/>
    </xf>
    <xf numFmtId="0" fontId="13" fillId="0" borderId="7" xfId="2" applyFont="1" applyFill="1" applyBorder="1" applyAlignment="1">
      <alignment horizontal="center" vertical="center"/>
    </xf>
    <xf numFmtId="0" fontId="13" fillId="0" borderId="7" xfId="2" applyFont="1" applyFill="1" applyBorder="1" applyAlignment="1">
      <alignment horizontal="center" vertical="center"/>
    </xf>
    <xf numFmtId="0" fontId="13" fillId="0" borderId="7" xfId="2" applyFont="1" applyFill="1" applyBorder="1" applyAlignment="1">
      <alignment horizontal="center" vertical="center"/>
    </xf>
    <xf numFmtId="168" fontId="14" fillId="0" borderId="0" xfId="2" applyNumberFormat="1" applyFont="1" applyFill="1" applyBorder="1" applyAlignment="1">
      <alignment horizontal="center" vertical="center"/>
    </xf>
    <xf numFmtId="169" fontId="13" fillId="0" borderId="0" xfId="2" applyNumberFormat="1" applyFont="1" applyBorder="1" applyAlignment="1">
      <alignment horizontal="right" vertical="center"/>
    </xf>
    <xf numFmtId="0" fontId="13" fillId="0" borderId="7" xfId="2" applyFont="1" applyFill="1" applyBorder="1" applyAlignment="1">
      <alignment horizontal="center" vertical="center"/>
    </xf>
    <xf numFmtId="0" fontId="18" fillId="0" borderId="7" xfId="0" applyFont="1" applyBorder="1" applyAlignment="1">
      <alignment horizontal="center" vertical="center"/>
    </xf>
    <xf numFmtId="0" fontId="0" fillId="0" borderId="0" xfId="0" applyFill="1" applyBorder="1" applyAlignment="1">
      <alignment horizontal="left" vertical="top"/>
    </xf>
    <xf numFmtId="2" fontId="0" fillId="0" borderId="0" xfId="0" applyNumberFormat="1" applyFill="1" applyBorder="1" applyAlignment="1">
      <alignment horizontal="left" vertical="top"/>
    </xf>
    <xf numFmtId="2" fontId="36" fillId="0" borderId="0" xfId="0" applyNumberFormat="1" applyFont="1" applyFill="1" applyBorder="1" applyAlignment="1">
      <alignment horizontal="center" vertical="top"/>
    </xf>
    <xf numFmtId="0" fontId="37" fillId="9" borderId="25" xfId="0" applyFont="1" applyFill="1" applyBorder="1" applyAlignment="1">
      <alignment horizontal="center" vertical="top" wrapText="1"/>
    </xf>
    <xf numFmtId="2" fontId="37" fillId="9" borderId="25" xfId="0" applyNumberFormat="1" applyFont="1" applyFill="1" applyBorder="1" applyAlignment="1">
      <alignment horizontal="center" vertical="top" wrapText="1"/>
    </xf>
    <xf numFmtId="0" fontId="39" fillId="0" borderId="25" xfId="0" applyFont="1" applyFill="1" applyBorder="1" applyAlignment="1">
      <alignment horizontal="center" vertical="top" wrapText="1"/>
    </xf>
    <xf numFmtId="0" fontId="0" fillId="0" borderId="25" xfId="0" applyFill="1" applyBorder="1" applyAlignment="1">
      <alignment horizontal="left" vertical="top" wrapText="1"/>
    </xf>
    <xf numFmtId="170" fontId="41" fillId="0" borderId="25" xfId="0" applyNumberFormat="1" applyFont="1" applyFill="1" applyBorder="1" applyAlignment="1">
      <alignment horizontal="center" vertical="top" wrapText="1"/>
    </xf>
    <xf numFmtId="2" fontId="0" fillId="0" borderId="25" xfId="0" applyNumberFormat="1" applyFill="1" applyBorder="1" applyAlignment="1">
      <alignment horizontal="left" vertical="top" wrapText="1"/>
    </xf>
    <xf numFmtId="1" fontId="41" fillId="0" borderId="25" xfId="0" applyNumberFormat="1" applyFont="1" applyFill="1" applyBorder="1" applyAlignment="1">
      <alignment horizontal="center" vertical="top" wrapText="1"/>
    </xf>
    <xf numFmtId="2" fontId="41" fillId="0" borderId="25" xfId="0" applyNumberFormat="1" applyFont="1" applyFill="1" applyBorder="1" applyAlignment="1">
      <alignment horizontal="center" vertical="top" wrapText="1"/>
    </xf>
    <xf numFmtId="0" fontId="40" fillId="0" borderId="25" xfId="0" applyFont="1" applyFill="1" applyBorder="1" applyAlignment="1">
      <alignment horizontal="center" vertical="top" wrapText="1"/>
    </xf>
    <xf numFmtId="171" fontId="41" fillId="0" borderId="25" xfId="0" applyNumberFormat="1" applyFont="1" applyFill="1" applyBorder="1" applyAlignment="1">
      <alignment horizontal="center" vertical="top" wrapText="1"/>
    </xf>
    <xf numFmtId="0" fontId="0" fillId="0" borderId="22" xfId="0" applyFill="1" applyBorder="1" applyAlignment="1">
      <alignment horizontal="left" wrapText="1" indent="1"/>
    </xf>
    <xf numFmtId="0" fontId="39" fillId="0" borderId="29" xfId="0" applyFont="1" applyFill="1" applyBorder="1" applyAlignment="1">
      <alignment horizontal="center" vertical="top" wrapText="1"/>
    </xf>
    <xf numFmtId="1" fontId="41" fillId="0" borderId="29" xfId="0" applyNumberFormat="1" applyFont="1" applyFill="1" applyBorder="1" applyAlignment="1">
      <alignment horizontal="center" vertical="top" wrapText="1"/>
    </xf>
    <xf numFmtId="170" fontId="41" fillId="0" borderId="29" xfId="0" applyNumberFormat="1" applyFont="1" applyFill="1" applyBorder="1" applyAlignment="1">
      <alignment horizontal="center" vertical="top" wrapText="1"/>
    </xf>
    <xf numFmtId="171" fontId="41" fillId="0" borderId="29" xfId="0" applyNumberFormat="1" applyFont="1" applyFill="1" applyBorder="1" applyAlignment="1">
      <alignment horizontal="center" vertical="top" wrapText="1"/>
    </xf>
    <xf numFmtId="2" fontId="41" fillId="0" borderId="29" xfId="0" applyNumberFormat="1" applyFont="1" applyFill="1" applyBorder="1" applyAlignment="1">
      <alignment horizontal="center" vertical="top" wrapText="1"/>
    </xf>
    <xf numFmtId="0" fontId="39" fillId="4" borderId="25" xfId="0" applyFont="1" applyFill="1" applyBorder="1" applyAlignment="1">
      <alignment horizontal="center" vertical="top" wrapText="1"/>
    </xf>
    <xf numFmtId="1" fontId="41" fillId="4" borderId="25" xfId="0" applyNumberFormat="1" applyFont="1" applyFill="1" applyBorder="1" applyAlignment="1">
      <alignment horizontal="center" vertical="top" wrapText="1"/>
    </xf>
    <xf numFmtId="2" fontId="41" fillId="4" borderId="25" xfId="0" applyNumberFormat="1" applyFont="1" applyFill="1" applyBorder="1" applyAlignment="1">
      <alignment horizontal="center" vertical="top" wrapText="1"/>
    </xf>
    <xf numFmtId="170" fontId="41" fillId="4" borderId="25" xfId="0" applyNumberFormat="1" applyFont="1" applyFill="1" applyBorder="1" applyAlignment="1">
      <alignment horizontal="center" vertical="top" wrapText="1"/>
    </xf>
    <xf numFmtId="171" fontId="41" fillId="4" borderId="25" xfId="0" applyNumberFormat="1" applyFont="1" applyFill="1" applyBorder="1" applyAlignment="1">
      <alignment horizontal="center" vertical="top" wrapText="1"/>
    </xf>
    <xf numFmtId="0" fontId="44" fillId="4" borderId="31" xfId="2" applyFont="1" applyFill="1" applyBorder="1" applyAlignment="1">
      <alignment horizontal="center" vertical="center"/>
    </xf>
    <xf numFmtId="0" fontId="40" fillId="4" borderId="25" xfId="0" applyFont="1" applyFill="1" applyBorder="1" applyAlignment="1">
      <alignment horizontal="center" vertical="top" wrapText="1"/>
    </xf>
    <xf numFmtId="0" fontId="0" fillId="0" borderId="25" xfId="0" applyFill="1" applyBorder="1" applyAlignment="1">
      <alignment horizontal="left" wrapText="1" indent="1"/>
    </xf>
    <xf numFmtId="0" fontId="44" fillId="4" borderId="7" xfId="2" applyFont="1" applyFill="1" applyBorder="1" applyAlignment="1">
      <alignment horizontal="center" vertical="center"/>
    </xf>
    <xf numFmtId="0" fontId="0" fillId="0" borderId="28" xfId="0" applyFill="1" applyBorder="1" applyAlignment="1">
      <alignment horizontal="left" wrapText="1" indent="1"/>
    </xf>
    <xf numFmtId="0" fontId="44" fillId="4" borderId="16" xfId="2" applyFont="1" applyFill="1" applyBorder="1" applyAlignment="1">
      <alignment horizontal="center" vertical="center"/>
    </xf>
    <xf numFmtId="0" fontId="44" fillId="4" borderId="32" xfId="2" applyFont="1" applyFill="1" applyBorder="1" applyAlignment="1">
      <alignment horizontal="center" vertical="center"/>
    </xf>
    <xf numFmtId="0" fontId="0" fillId="0" borderId="22" xfId="0" applyFill="1" applyBorder="1" applyAlignment="1">
      <alignment horizontal="left" vertical="top"/>
    </xf>
    <xf numFmtId="0" fontId="44" fillId="4" borderId="22" xfId="2" applyFont="1" applyFill="1" applyBorder="1" applyAlignment="1">
      <alignment horizontal="center" vertical="center"/>
    </xf>
    <xf numFmtId="0" fontId="0" fillId="0" borderId="29" xfId="0" applyFill="1" applyBorder="1" applyAlignment="1">
      <alignment horizontal="left" wrapText="1" indent="1"/>
    </xf>
    <xf numFmtId="0" fontId="0" fillId="4" borderId="0" xfId="0" applyFill="1" applyBorder="1" applyAlignment="1">
      <alignment horizontal="left" wrapText="1" indent="1"/>
    </xf>
    <xf numFmtId="0" fontId="0" fillId="4" borderId="0" xfId="0" applyFill="1" applyBorder="1" applyAlignment="1">
      <alignment horizontal="left" vertical="top"/>
    </xf>
    <xf numFmtId="0" fontId="39" fillId="4" borderId="0" xfId="0" applyFont="1" applyFill="1" applyBorder="1" applyAlignment="1">
      <alignment horizontal="center" vertical="top" wrapText="1"/>
    </xf>
    <xf numFmtId="1" fontId="41" fillId="4" borderId="0" xfId="0" applyNumberFormat="1" applyFont="1" applyFill="1" applyBorder="1" applyAlignment="1">
      <alignment horizontal="center" vertical="top" wrapText="1"/>
    </xf>
    <xf numFmtId="2" fontId="41" fillId="4" borderId="0" xfId="0" applyNumberFormat="1" applyFont="1" applyFill="1" applyBorder="1" applyAlignment="1">
      <alignment horizontal="center" vertical="top" wrapText="1"/>
    </xf>
    <xf numFmtId="170" fontId="41" fillId="4" borderId="0" xfId="0" applyNumberFormat="1" applyFont="1" applyFill="1" applyBorder="1" applyAlignment="1">
      <alignment horizontal="center" vertical="top" wrapText="1"/>
    </xf>
    <xf numFmtId="171" fontId="41" fillId="4" borderId="0" xfId="0" applyNumberFormat="1" applyFont="1" applyFill="1" applyBorder="1" applyAlignment="1">
      <alignment horizontal="center" vertical="top" wrapText="1"/>
    </xf>
    <xf numFmtId="0" fontId="39" fillId="4" borderId="22" xfId="0" applyFont="1" applyFill="1" applyBorder="1" applyAlignment="1">
      <alignment horizontal="center" vertical="top" wrapText="1"/>
    </xf>
    <xf numFmtId="1" fontId="41" fillId="4" borderId="22" xfId="0" applyNumberFormat="1" applyFont="1" applyFill="1" applyBorder="1" applyAlignment="1">
      <alignment horizontal="center" vertical="top" wrapText="1"/>
    </xf>
    <xf numFmtId="170" fontId="41" fillId="4" borderId="22" xfId="0" applyNumberFormat="1" applyFont="1" applyFill="1" applyBorder="1" applyAlignment="1">
      <alignment horizontal="center" vertical="top" wrapText="1"/>
    </xf>
    <xf numFmtId="171" fontId="41" fillId="4" borderId="22" xfId="0" applyNumberFormat="1" applyFont="1" applyFill="1" applyBorder="1" applyAlignment="1">
      <alignment horizontal="center" vertical="top" wrapText="1"/>
    </xf>
    <xf numFmtId="0" fontId="0" fillId="0" borderId="0" xfId="0" applyFill="1" applyBorder="1" applyAlignment="1">
      <alignment horizontal="left" wrapText="1" indent="1"/>
    </xf>
    <xf numFmtId="0" fontId="44" fillId="4" borderId="0" xfId="2" applyFont="1" applyFill="1" applyBorder="1" applyAlignment="1">
      <alignment horizontal="center" vertical="center"/>
    </xf>
    <xf numFmtId="1" fontId="41" fillId="0" borderId="0" xfId="0" applyNumberFormat="1" applyFont="1" applyFill="1" applyBorder="1" applyAlignment="1">
      <alignment horizontal="center" vertical="top" wrapText="1"/>
    </xf>
    <xf numFmtId="170" fontId="41" fillId="0" borderId="0" xfId="0" applyNumberFormat="1" applyFont="1" applyFill="1" applyBorder="1" applyAlignment="1">
      <alignment horizontal="center" vertical="top" wrapText="1"/>
    </xf>
    <xf numFmtId="171" fontId="41" fillId="0" borderId="0" xfId="0" applyNumberFormat="1" applyFont="1" applyFill="1" applyBorder="1" applyAlignment="1">
      <alignment horizontal="center" vertical="top" wrapText="1"/>
    </xf>
    <xf numFmtId="2" fontId="41" fillId="0" borderId="0" xfId="0" applyNumberFormat="1" applyFont="1" applyFill="1" applyBorder="1" applyAlignment="1">
      <alignment horizontal="center" vertical="top" wrapText="1"/>
    </xf>
    <xf numFmtId="0" fontId="46" fillId="0" borderId="0" xfId="0" applyFont="1" applyFill="1" applyBorder="1" applyAlignment="1">
      <alignment horizontal="left" vertical="top"/>
    </xf>
    <xf numFmtId="0" fontId="38" fillId="9" borderId="25" xfId="0" applyFont="1" applyFill="1" applyBorder="1" applyAlignment="1">
      <alignment horizontal="center" vertical="top" wrapText="1"/>
    </xf>
    <xf numFmtId="1" fontId="41" fillId="0" borderId="30" xfId="0" applyNumberFormat="1" applyFont="1" applyFill="1" applyBorder="1" applyAlignment="1">
      <alignment horizontal="center" vertical="top" wrapText="1"/>
    </xf>
    <xf numFmtId="170" fontId="41" fillId="0" borderId="30" xfId="0" applyNumberFormat="1" applyFont="1" applyFill="1" applyBorder="1" applyAlignment="1">
      <alignment horizontal="center" vertical="top" wrapText="1"/>
    </xf>
    <xf numFmtId="171" fontId="41" fillId="0" borderId="30" xfId="0" applyNumberFormat="1" applyFont="1" applyFill="1" applyBorder="1" applyAlignment="1">
      <alignment horizontal="center" vertical="top" wrapText="1"/>
    </xf>
    <xf numFmtId="0" fontId="37" fillId="9" borderId="7" xfId="0" applyFont="1" applyFill="1" applyBorder="1" applyAlignment="1">
      <alignment horizontal="center" vertical="top" wrapText="1"/>
    </xf>
    <xf numFmtId="2" fontId="37" fillId="9" borderId="7" xfId="0" applyNumberFormat="1" applyFont="1" applyFill="1" applyBorder="1" applyAlignment="1">
      <alignment horizontal="center" vertical="top" wrapText="1"/>
    </xf>
    <xf numFmtId="1" fontId="41" fillId="0" borderId="7" xfId="0" applyNumberFormat="1" applyFont="1" applyFill="1" applyBorder="1" applyAlignment="1">
      <alignment horizontal="center" vertical="top" wrapText="1"/>
    </xf>
    <xf numFmtId="2" fontId="0" fillId="0" borderId="7" xfId="0" applyNumberFormat="1" applyFill="1" applyBorder="1" applyAlignment="1">
      <alignment horizontal="left" vertical="top" wrapText="1"/>
    </xf>
    <xf numFmtId="170" fontId="41" fillId="0" borderId="7" xfId="0" applyNumberFormat="1" applyFont="1" applyFill="1" applyBorder="1" applyAlignment="1">
      <alignment horizontal="center" vertical="top" wrapText="1"/>
    </xf>
    <xf numFmtId="171" fontId="41" fillId="0" borderId="7" xfId="0" applyNumberFormat="1" applyFont="1" applyFill="1" applyBorder="1" applyAlignment="1">
      <alignment horizontal="center" vertical="top" wrapText="1"/>
    </xf>
    <xf numFmtId="0" fontId="14" fillId="0" borderId="14" xfId="2" applyFont="1" applyFill="1" applyBorder="1" applyAlignment="1">
      <alignment horizontal="center" vertical="center"/>
    </xf>
    <xf numFmtId="165" fontId="14" fillId="0" borderId="14" xfId="2" applyNumberFormat="1" applyFont="1" applyFill="1" applyBorder="1" applyAlignment="1">
      <alignment horizontal="center" vertical="center"/>
    </xf>
    <xf numFmtId="0" fontId="14" fillId="0" borderId="35" xfId="2" applyFont="1" applyFill="1" applyBorder="1" applyAlignment="1">
      <alignment horizontal="center" vertical="center"/>
    </xf>
    <xf numFmtId="165" fontId="14" fillId="0" borderId="35" xfId="2" applyNumberFormat="1" applyFont="1" applyFill="1" applyBorder="1" applyAlignment="1">
      <alignment horizontal="center" vertical="center"/>
    </xf>
    <xf numFmtId="0" fontId="13" fillId="0" borderId="7" xfId="2" applyFont="1" applyFill="1" applyBorder="1" applyAlignment="1">
      <alignment horizontal="center" vertical="center"/>
    </xf>
    <xf numFmtId="0" fontId="0" fillId="0" borderId="0" xfId="0" applyFont="1" applyAlignment="1">
      <alignment horizontal="left" vertical="center"/>
    </xf>
    <xf numFmtId="0" fontId="13" fillId="0" borderId="7" xfId="2" applyFont="1" applyFill="1" applyBorder="1" applyAlignment="1">
      <alignment horizontal="center" vertical="center"/>
    </xf>
    <xf numFmtId="0" fontId="13" fillId="6" borderId="7" xfId="2" applyFont="1" applyFill="1" applyBorder="1" applyAlignment="1">
      <alignment horizontal="center" vertical="center" wrapText="1"/>
    </xf>
    <xf numFmtId="0" fontId="0" fillId="0" borderId="0" xfId="0" applyAlignment="1">
      <alignment vertical="center" wrapText="1"/>
    </xf>
    <xf numFmtId="0" fontId="13" fillId="0" borderId="0" xfId="2" applyFont="1" applyBorder="1" applyAlignment="1">
      <alignment horizontal="center" vertical="center" wrapText="1"/>
    </xf>
    <xf numFmtId="164" fontId="0" fillId="0" borderId="0" xfId="0" applyNumberFormat="1" applyAlignment="1">
      <alignment vertical="center" wrapText="1"/>
    </xf>
    <xf numFmtId="0" fontId="13" fillId="0" borderId="7" xfId="2" applyFont="1" applyBorder="1" applyAlignment="1">
      <alignment horizontal="center" vertical="center" wrapText="1"/>
    </xf>
    <xf numFmtId="0" fontId="0" fillId="0" borderId="7" xfId="0" applyBorder="1" applyAlignment="1">
      <alignment horizontal="center" vertical="center" wrapText="1"/>
    </xf>
    <xf numFmtId="0" fontId="5" fillId="7" borderId="7" xfId="0" applyFont="1" applyFill="1" applyBorder="1" applyAlignment="1">
      <alignment horizontal="center" vertical="center"/>
    </xf>
    <xf numFmtId="0" fontId="8" fillId="7" borderId="7" xfId="0" applyFont="1" applyFill="1" applyBorder="1" applyAlignment="1">
      <alignment horizontal="center" vertical="center" wrapText="1"/>
    </xf>
    <xf numFmtId="0" fontId="18" fillId="7" borderId="0" xfId="0" applyFont="1" applyFill="1" applyAlignment="1">
      <alignment horizontal="center" vertical="center"/>
    </xf>
    <xf numFmtId="0" fontId="25" fillId="7" borderId="21" xfId="6" applyFont="1" applyFill="1" applyBorder="1" applyAlignment="1">
      <alignment horizontal="center" vertical="center"/>
    </xf>
    <xf numFmtId="0" fontId="26" fillId="7" borderId="21" xfId="6" applyFont="1" applyFill="1" applyBorder="1" applyAlignment="1">
      <alignment horizontal="center" vertical="center"/>
    </xf>
    <xf numFmtId="0" fontId="25" fillId="7" borderId="21" xfId="9" applyFont="1" applyFill="1" applyBorder="1" applyAlignment="1">
      <alignment horizontal="center" vertical="center"/>
    </xf>
    <xf numFmtId="0" fontId="25" fillId="7" borderId="21" xfId="9" applyFont="1" applyFill="1" applyBorder="1" applyAlignment="1">
      <alignment horizontal="center" vertical="center" wrapText="1"/>
    </xf>
    <xf numFmtId="14" fontId="8" fillId="0" borderId="7" xfId="0" applyNumberFormat="1" applyFont="1" applyFill="1" applyBorder="1" applyAlignment="1">
      <alignment horizontal="center" vertical="center"/>
    </xf>
    <xf numFmtId="0" fontId="5" fillId="3" borderId="8"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8" fillId="0" borderId="7"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16"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5" fillId="2" borderId="7" xfId="0" applyFont="1" applyFill="1" applyBorder="1" applyAlignment="1">
      <alignment horizontal="center" vertical="center" wrapText="1" shrinkToFit="1"/>
    </xf>
    <xf numFmtId="0" fontId="5" fillId="0" borderId="7" xfId="0" applyFont="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14" fontId="8" fillId="0" borderId="12" xfId="0" applyNumberFormat="1" applyFont="1" applyFill="1" applyBorder="1" applyAlignment="1">
      <alignment horizontal="center" vertical="center"/>
    </xf>
    <xf numFmtId="0" fontId="22" fillId="0" borderId="0" xfId="0" applyFont="1" applyAlignment="1">
      <alignment horizontal="center" vertical="center"/>
    </xf>
    <xf numFmtId="0" fontId="13" fillId="0" borderId="7"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7" xfId="2" applyFont="1" applyFill="1" applyBorder="1" applyAlignment="1">
      <alignment horizontal="center" vertical="center" wrapText="1"/>
    </xf>
    <xf numFmtId="0" fontId="13" fillId="0" borderId="12"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7" xfId="2"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40" fillId="0" borderId="7" xfId="0" applyFont="1" applyFill="1" applyBorder="1" applyAlignment="1">
      <alignment horizontal="center"/>
    </xf>
    <xf numFmtId="0" fontId="39" fillId="0" borderId="7" xfId="0" applyFont="1" applyFill="1" applyBorder="1" applyAlignment="1">
      <alignment horizontal="center"/>
    </xf>
    <xf numFmtId="0" fontId="0" fillId="0" borderId="26" xfId="0" applyFill="1" applyBorder="1" applyAlignment="1">
      <alignment horizontal="center" wrapText="1"/>
    </xf>
    <xf numFmtId="0" fontId="0" fillId="0" borderId="27" xfId="0" applyFill="1" applyBorder="1" applyAlignment="1">
      <alignment horizontal="center" wrapText="1"/>
    </xf>
    <xf numFmtId="0" fontId="0" fillId="0" borderId="28" xfId="0" applyFill="1" applyBorder="1" applyAlignment="1">
      <alignment horizontal="center" wrapText="1"/>
    </xf>
    <xf numFmtId="0" fontId="38" fillId="9" borderId="7" xfId="0" applyFont="1" applyFill="1" applyBorder="1" applyAlignment="1">
      <alignment horizontal="center" vertical="top" wrapText="1"/>
    </xf>
    <xf numFmtId="0" fontId="37" fillId="9" borderId="7" xfId="0" applyFont="1" applyFill="1" applyBorder="1" applyAlignment="1">
      <alignment horizontal="center" vertical="top" wrapText="1"/>
    </xf>
    <xf numFmtId="0" fontId="38" fillId="9" borderId="23" xfId="0" applyFont="1" applyFill="1" applyBorder="1" applyAlignment="1">
      <alignment horizontal="center" vertical="top" wrapText="1"/>
    </xf>
    <xf numFmtId="0" fontId="37" fillId="9" borderId="24" xfId="0" applyFont="1" applyFill="1" applyBorder="1" applyAlignment="1">
      <alignment horizontal="center" vertical="top" wrapText="1"/>
    </xf>
    <xf numFmtId="0" fontId="39" fillId="0" borderId="26" xfId="0" applyFont="1" applyFill="1" applyBorder="1" applyAlignment="1">
      <alignment horizontal="left" vertical="center" wrapText="1"/>
    </xf>
    <xf numFmtId="0" fontId="39" fillId="0" borderId="27" xfId="0" applyFont="1" applyFill="1" applyBorder="1" applyAlignment="1">
      <alignment horizontal="left" vertical="center" wrapText="1"/>
    </xf>
    <xf numFmtId="0" fontId="39" fillId="0" borderId="28" xfId="0" applyFont="1" applyFill="1" applyBorder="1" applyAlignment="1">
      <alignment horizontal="left" vertical="center" wrapText="1"/>
    </xf>
    <xf numFmtId="0" fontId="39" fillId="0" borderId="26" xfId="0" applyFont="1" applyFill="1" applyBorder="1" applyAlignment="1">
      <alignment horizontal="left" wrapText="1"/>
    </xf>
    <xf numFmtId="0" fontId="39" fillId="0" borderId="27" xfId="0" applyFont="1" applyFill="1" applyBorder="1" applyAlignment="1">
      <alignment horizontal="left" wrapText="1"/>
    </xf>
    <xf numFmtId="0" fontId="39" fillId="0" borderId="28" xfId="0" applyFont="1" applyFill="1" applyBorder="1" applyAlignment="1">
      <alignment horizontal="left" wrapText="1"/>
    </xf>
    <xf numFmtId="0" fontId="40" fillId="0" borderId="33" xfId="0" applyFont="1" applyFill="1" applyBorder="1" applyAlignment="1">
      <alignment horizontal="center"/>
    </xf>
    <xf numFmtId="0" fontId="39" fillId="0" borderId="34" xfId="0" applyFont="1" applyFill="1" applyBorder="1" applyAlignment="1">
      <alignment horizontal="center"/>
    </xf>
    <xf numFmtId="0" fontId="40" fillId="0" borderId="23" xfId="0" applyFont="1" applyFill="1" applyBorder="1" applyAlignment="1">
      <alignment horizontal="center"/>
    </xf>
    <xf numFmtId="0" fontId="39" fillId="0" borderId="24" xfId="0" applyFont="1" applyFill="1" applyBorder="1" applyAlignment="1">
      <alignment horizontal="center"/>
    </xf>
    <xf numFmtId="0" fontId="39" fillId="0" borderId="26" xfId="0" applyFont="1" applyFill="1" applyBorder="1" applyAlignment="1">
      <alignment horizontal="center" wrapText="1"/>
    </xf>
    <xf numFmtId="0" fontId="39" fillId="0" borderId="27" xfId="0" applyFont="1" applyFill="1" applyBorder="1" applyAlignment="1">
      <alignment horizontal="center" wrapText="1"/>
    </xf>
    <xf numFmtId="0" fontId="39" fillId="0" borderId="28" xfId="0" applyFont="1" applyFill="1" applyBorder="1" applyAlignment="1">
      <alignment horizontal="center" wrapText="1"/>
    </xf>
    <xf numFmtId="0" fontId="45" fillId="0" borderId="29" xfId="0" applyFont="1" applyFill="1" applyBorder="1" applyAlignment="1">
      <alignment horizontal="left" vertical="center" wrapText="1"/>
    </xf>
    <xf numFmtId="0" fontId="0" fillId="0" borderId="22" xfId="0" applyFill="1" applyBorder="1" applyAlignment="1">
      <alignment horizontal="left" vertical="top" wrapText="1"/>
    </xf>
    <xf numFmtId="0" fontId="37" fillId="9" borderId="23" xfId="0" applyFont="1" applyFill="1" applyBorder="1" applyAlignment="1">
      <alignment horizontal="center" vertical="top" wrapText="1"/>
    </xf>
    <xf numFmtId="0" fontId="0" fillId="0" borderId="26" xfId="0" applyFill="1" applyBorder="1" applyAlignment="1">
      <alignment horizontal="left" wrapText="1" indent="1"/>
    </xf>
    <xf numFmtId="0" fontId="0" fillId="0" borderId="27" xfId="0" applyFill="1" applyBorder="1" applyAlignment="1">
      <alignment horizontal="left" wrapText="1" indent="1"/>
    </xf>
    <xf numFmtId="0" fontId="0" fillId="0" borderId="28" xfId="0" applyFill="1" applyBorder="1" applyAlignment="1">
      <alignment horizontal="left" wrapText="1" indent="1"/>
    </xf>
    <xf numFmtId="0" fontId="0" fillId="0" borderId="29" xfId="0" applyFill="1" applyBorder="1" applyAlignment="1">
      <alignment horizontal="left" vertical="top" wrapText="1"/>
    </xf>
    <xf numFmtId="0" fontId="34" fillId="0" borderId="22" xfId="0" applyFont="1" applyFill="1" applyBorder="1" applyAlignment="1">
      <alignment horizontal="left" vertical="top" wrapText="1"/>
    </xf>
    <xf numFmtId="0" fontId="42" fillId="0" borderId="3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0" xfId="0" applyFont="1" applyFill="1" applyBorder="1" applyAlignment="1">
      <alignment horizontal="center" vertical="top" wrapText="1"/>
    </xf>
    <xf numFmtId="0" fontId="33" fillId="0" borderId="0" xfId="0" applyFont="1" applyFill="1" applyBorder="1" applyAlignment="1">
      <alignment horizontal="center" vertical="top"/>
    </xf>
    <xf numFmtId="0" fontId="18" fillId="7" borderId="7" xfId="0" applyFont="1" applyFill="1" applyBorder="1" applyAlignment="1">
      <alignment horizontal="center" vertical="center"/>
    </xf>
    <xf numFmtId="0" fontId="25" fillId="7" borderId="7" xfId="6" applyFont="1" applyFill="1" applyBorder="1" applyAlignment="1">
      <alignment horizontal="center" vertical="center"/>
    </xf>
    <xf numFmtId="0" fontId="25" fillId="7" borderId="7" xfId="9" applyFont="1" applyFill="1" applyBorder="1" applyAlignment="1">
      <alignment horizontal="center" vertical="center"/>
    </xf>
    <xf numFmtId="0" fontId="26" fillId="7" borderId="7" xfId="6" applyFont="1" applyFill="1" applyBorder="1" applyAlignment="1">
      <alignment horizontal="center" vertical="center"/>
    </xf>
  </cellXfs>
  <cellStyles count="10">
    <cellStyle name="Excel Built-in Normal" xfId="1" xr:uid="{00000000-0005-0000-0000-000000000000}"/>
    <cellStyle name="Excel Built-in Normal 1" xfId="6" xr:uid="{00000000-0005-0000-0000-000001000000}"/>
    <cellStyle name="Excel Built-in Normal 2" xfId="4" xr:uid="{00000000-0005-0000-0000-000002000000}"/>
    <cellStyle name="Excel Built-in Normal 3" xfId="9" xr:uid="{00000000-0005-0000-0000-000003000000}"/>
    <cellStyle name="Normal" xfId="0" builtinId="0"/>
    <cellStyle name="Normal 4" xfId="3" xr:uid="{00000000-0005-0000-0000-000004000000}"/>
    <cellStyle name="표준 2" xfId="5" xr:uid="{00000000-0005-0000-0000-000006000000}"/>
    <cellStyle name="표준 3" xfId="7" xr:uid="{00000000-0005-0000-0000-000007000000}"/>
    <cellStyle name="표준 4" xfId="2" xr:uid="{00000000-0005-0000-0000-000008000000}"/>
    <cellStyle name="표준 4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0</xdr:row>
      <xdr:rowOff>38099</xdr:rowOff>
    </xdr:from>
    <xdr:to>
      <xdr:col>4</xdr:col>
      <xdr:colOff>174687</xdr:colOff>
      <xdr:row>2</xdr:row>
      <xdr:rowOff>247650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99" y="38099"/>
          <a:ext cx="4193117" cy="7810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10"/>
  <sheetViews>
    <sheetView tabSelected="1" zoomScale="85" zoomScaleNormal="85" workbookViewId="0">
      <pane ySplit="7" topLeftCell="A8" activePane="bottomLeft" state="frozen"/>
      <selection pane="bottomLeft" activeCell="G16" sqref="G16"/>
    </sheetView>
  </sheetViews>
  <sheetFormatPr defaultColWidth="9" defaultRowHeight="15"/>
  <cols>
    <col min="1" max="1" width="6.42578125" style="2" customWidth="1"/>
    <col min="2" max="2" width="15.42578125" style="2" customWidth="1"/>
    <col min="3" max="3" width="21.85546875" style="2" bestFit="1" customWidth="1"/>
    <col min="4" max="4" width="10" style="2" customWidth="1"/>
    <col min="5" max="6" width="7.28515625" style="2" customWidth="1"/>
    <col min="7" max="11" width="4.85546875" style="2" customWidth="1"/>
    <col min="12" max="12" width="6.42578125" style="2" bestFit="1" customWidth="1"/>
    <col min="13" max="13" width="14.140625" style="2" customWidth="1"/>
    <col min="14" max="14" width="37.42578125" style="2" customWidth="1"/>
    <col min="15" max="15" width="13.5703125" style="2" customWidth="1"/>
    <col min="16" max="16" width="13.42578125" style="2" customWidth="1"/>
    <col min="17" max="17" width="12.85546875" style="2" customWidth="1"/>
    <col min="18" max="18" width="13.28515625" style="2" customWidth="1"/>
    <col min="19" max="19" width="9" style="14"/>
    <col min="20" max="23" width="9" style="14" customWidth="1"/>
    <col min="24" max="24" width="10.42578125" style="2" customWidth="1"/>
    <col min="25" max="25" width="12.5703125" style="2" customWidth="1"/>
    <col min="26" max="28" width="6.140625" style="5" customWidth="1"/>
    <col min="29" max="29" width="9" style="5" customWidth="1"/>
    <col min="30" max="31" width="6.140625" style="5" customWidth="1"/>
    <col min="32" max="32" width="10.140625" style="2" hidden="1" customWidth="1"/>
    <col min="33" max="33" width="9" style="2" hidden="1" customWidth="1"/>
    <col min="34" max="35" width="11.5703125" style="2" hidden="1" customWidth="1"/>
    <col min="36" max="36" width="8.85546875" style="2" hidden="1" customWidth="1"/>
    <col min="37" max="62" width="9" style="2" hidden="1" customWidth="1"/>
    <col min="63" max="90" width="9" style="2" customWidth="1"/>
    <col min="91" max="16384" width="9" style="2"/>
  </cols>
  <sheetData>
    <row r="1" spans="1:58" ht="22.5" customHeight="1">
      <c r="A1" s="1"/>
      <c r="B1" s="1"/>
      <c r="C1" s="1"/>
      <c r="D1" s="167" t="s">
        <v>510</v>
      </c>
      <c r="E1" s="167"/>
      <c r="F1" s="167"/>
      <c r="G1" s="167"/>
      <c r="H1" s="167"/>
      <c r="I1" s="167"/>
      <c r="J1" s="167"/>
      <c r="K1" s="167"/>
      <c r="L1" s="167"/>
      <c r="M1" s="167"/>
      <c r="N1" s="167"/>
      <c r="O1" s="167"/>
      <c r="P1" s="167"/>
      <c r="Q1" s="167"/>
      <c r="R1" s="167"/>
      <c r="S1" s="167"/>
      <c r="T1" s="167"/>
      <c r="U1" s="167"/>
      <c r="V1" s="167"/>
      <c r="W1" s="167"/>
      <c r="X1" s="167"/>
      <c r="Y1" s="168"/>
      <c r="Z1" s="169" t="s">
        <v>0</v>
      </c>
      <c r="AA1" s="170"/>
      <c r="AB1" s="170"/>
      <c r="AC1" s="171" t="s">
        <v>505</v>
      </c>
      <c r="AD1" s="172"/>
      <c r="AE1" s="173"/>
    </row>
    <row r="2" spans="1:58" ht="22.5" customHeight="1">
      <c r="A2" s="1"/>
      <c r="B2" s="1"/>
      <c r="C2" s="1"/>
      <c r="D2" s="167"/>
      <c r="E2" s="167"/>
      <c r="F2" s="167"/>
      <c r="G2" s="167"/>
      <c r="H2" s="167"/>
      <c r="I2" s="167"/>
      <c r="J2" s="167"/>
      <c r="K2" s="167"/>
      <c r="L2" s="167"/>
      <c r="M2" s="167"/>
      <c r="N2" s="167"/>
      <c r="O2" s="167"/>
      <c r="P2" s="167"/>
      <c r="Q2" s="167"/>
      <c r="R2" s="167"/>
      <c r="S2" s="167"/>
      <c r="T2" s="167"/>
      <c r="U2" s="167"/>
      <c r="V2" s="167"/>
      <c r="W2" s="167"/>
      <c r="X2" s="167"/>
      <c r="Y2" s="168"/>
      <c r="Z2" s="174" t="s">
        <v>1</v>
      </c>
      <c r="AA2" s="175"/>
      <c r="AB2" s="175"/>
      <c r="AC2" s="176" t="s">
        <v>506</v>
      </c>
      <c r="AD2" s="177"/>
      <c r="AE2" s="178"/>
    </row>
    <row r="3" spans="1:58" ht="22.5" customHeight="1">
      <c r="A3" s="1"/>
      <c r="B3" s="1"/>
      <c r="C3" s="1"/>
      <c r="D3" s="167"/>
      <c r="E3" s="167"/>
      <c r="F3" s="167"/>
      <c r="G3" s="167"/>
      <c r="H3" s="167"/>
      <c r="I3" s="167"/>
      <c r="J3" s="167"/>
      <c r="K3" s="167"/>
      <c r="L3" s="167"/>
      <c r="M3" s="167"/>
      <c r="N3" s="167"/>
      <c r="O3" s="167"/>
      <c r="P3" s="167"/>
      <c r="Q3" s="167"/>
      <c r="R3" s="167"/>
      <c r="S3" s="167"/>
      <c r="T3" s="167"/>
      <c r="U3" s="167"/>
      <c r="V3" s="167"/>
      <c r="W3" s="167"/>
      <c r="X3" s="167"/>
      <c r="Y3" s="168"/>
      <c r="Z3" s="179" t="s">
        <v>2</v>
      </c>
      <c r="AA3" s="180"/>
      <c r="AB3" s="180"/>
      <c r="AC3" s="181" t="s">
        <v>507</v>
      </c>
      <c r="AD3" s="182"/>
      <c r="AE3" s="183"/>
    </row>
    <row r="4" spans="1:58" ht="30" customHeight="1">
      <c r="A4" s="184" t="s">
        <v>3</v>
      </c>
      <c r="B4" s="184"/>
      <c r="C4" s="184"/>
      <c r="D4" s="184"/>
      <c r="E4" s="184"/>
      <c r="F4" s="184"/>
      <c r="G4" s="184"/>
      <c r="H4" s="184"/>
      <c r="I4" s="184"/>
      <c r="J4" s="184"/>
      <c r="K4" s="184"/>
      <c r="L4" s="184"/>
      <c r="M4" s="184"/>
      <c r="N4" s="184"/>
      <c r="O4" s="161" t="s">
        <v>4</v>
      </c>
      <c r="P4" s="162"/>
      <c r="Q4" s="162"/>
      <c r="R4" s="162"/>
      <c r="S4" s="162"/>
      <c r="T4" s="162"/>
      <c r="U4" s="162"/>
      <c r="V4" s="162"/>
      <c r="W4" s="162"/>
      <c r="X4" s="162"/>
      <c r="Y4" s="162"/>
      <c r="Z4" s="162"/>
      <c r="AA4" s="162"/>
      <c r="AB4" s="162"/>
      <c r="AC4" s="162"/>
      <c r="AD4" s="162"/>
      <c r="AE4" s="163"/>
    </row>
    <row r="5" spans="1:58" ht="21" customHeight="1">
      <c r="A5" s="185" t="s">
        <v>5</v>
      </c>
      <c r="B5" s="185" t="s">
        <v>6</v>
      </c>
      <c r="C5" s="185" t="s">
        <v>7</v>
      </c>
      <c r="D5" s="185" t="s">
        <v>8</v>
      </c>
      <c r="E5" s="185" t="s">
        <v>9</v>
      </c>
      <c r="F5" s="185"/>
      <c r="G5" s="185"/>
      <c r="H5" s="185"/>
      <c r="I5" s="185"/>
      <c r="J5" s="185"/>
      <c r="K5" s="185"/>
      <c r="L5" s="185"/>
      <c r="M5" s="185"/>
      <c r="N5" s="185" t="s">
        <v>10</v>
      </c>
      <c r="O5" s="186" t="s">
        <v>11</v>
      </c>
      <c r="P5" s="186" t="s">
        <v>12</v>
      </c>
      <c r="Q5" s="186" t="s">
        <v>13</v>
      </c>
      <c r="R5" s="186" t="s">
        <v>52</v>
      </c>
      <c r="S5" s="186" t="s">
        <v>60</v>
      </c>
      <c r="T5" s="186" t="s">
        <v>61</v>
      </c>
      <c r="U5" s="186" t="s">
        <v>62</v>
      </c>
      <c r="V5" s="186" t="s">
        <v>63</v>
      </c>
      <c r="W5" s="188" t="s">
        <v>503</v>
      </c>
      <c r="X5" s="188" t="s">
        <v>55</v>
      </c>
      <c r="Y5" s="188" t="s">
        <v>56</v>
      </c>
      <c r="Z5" s="187" t="s">
        <v>57</v>
      </c>
      <c r="AA5" s="186"/>
      <c r="AB5" s="186" t="s">
        <v>58</v>
      </c>
      <c r="AC5" s="186"/>
      <c r="AD5" s="187" t="s">
        <v>59</v>
      </c>
      <c r="AE5" s="186"/>
      <c r="AF5" s="188" t="s">
        <v>483</v>
      </c>
      <c r="AG5" s="188" t="s">
        <v>482</v>
      </c>
      <c r="AH5" s="188" t="s">
        <v>491</v>
      </c>
      <c r="AI5" s="188" t="s">
        <v>484</v>
      </c>
      <c r="AJ5" s="188" t="s">
        <v>485</v>
      </c>
      <c r="AK5" s="186" t="s">
        <v>60</v>
      </c>
      <c r="AL5" s="186" t="s">
        <v>61</v>
      </c>
      <c r="AM5" s="186" t="s">
        <v>62</v>
      </c>
      <c r="AN5" s="186" t="s">
        <v>63</v>
      </c>
      <c r="AO5" s="188" t="s">
        <v>486</v>
      </c>
      <c r="AP5" s="186" t="s">
        <v>487</v>
      </c>
      <c r="AQ5" s="186" t="s">
        <v>488</v>
      </c>
      <c r="AR5" s="186" t="s">
        <v>489</v>
      </c>
      <c r="AS5" s="186" t="s">
        <v>490</v>
      </c>
      <c r="AX5" t="s">
        <v>25</v>
      </c>
      <c r="BC5" s="2" t="s">
        <v>494</v>
      </c>
      <c r="BD5" s="2" t="s">
        <v>492</v>
      </c>
      <c r="BE5" s="2" t="s">
        <v>495</v>
      </c>
      <c r="BF5" s="14" t="s">
        <v>493</v>
      </c>
    </row>
    <row r="6" spans="1:58">
      <c r="A6" s="185"/>
      <c r="B6" s="185"/>
      <c r="C6" s="185"/>
      <c r="D6" s="185"/>
      <c r="E6" s="185" t="s">
        <v>15</v>
      </c>
      <c r="F6" s="185" t="s">
        <v>16</v>
      </c>
      <c r="G6" s="185" t="s">
        <v>17</v>
      </c>
      <c r="H6" s="185"/>
      <c r="I6" s="185"/>
      <c r="J6" s="185"/>
      <c r="K6" s="185"/>
      <c r="L6" s="185"/>
      <c r="M6" s="185" t="s">
        <v>18</v>
      </c>
      <c r="N6" s="185"/>
      <c r="O6" s="186"/>
      <c r="P6" s="186"/>
      <c r="Q6" s="186"/>
      <c r="R6" s="186"/>
      <c r="S6" s="186"/>
      <c r="T6" s="186"/>
      <c r="U6" s="186"/>
      <c r="V6" s="186"/>
      <c r="W6" s="186"/>
      <c r="X6" s="186"/>
      <c r="Y6" s="188"/>
      <c r="Z6" s="186"/>
      <c r="AA6" s="186"/>
      <c r="AB6" s="186"/>
      <c r="AC6" s="186"/>
      <c r="AD6" s="186"/>
      <c r="AE6" s="186"/>
      <c r="AF6" s="186"/>
      <c r="AG6" s="186"/>
      <c r="AH6" s="186"/>
      <c r="AI6" s="186"/>
      <c r="AJ6" s="186"/>
      <c r="AK6" s="186"/>
      <c r="AL6" s="186"/>
      <c r="AM6" s="186"/>
      <c r="AN6" s="186"/>
      <c r="AO6" s="186"/>
      <c r="AP6" s="186"/>
      <c r="AQ6" s="186"/>
      <c r="AR6" s="186"/>
      <c r="AS6" s="186"/>
      <c r="AX6" t="s">
        <v>27</v>
      </c>
      <c r="BC6" s="2" t="s">
        <v>229</v>
      </c>
      <c r="BD6" s="2">
        <v>2011</v>
      </c>
      <c r="BE6" s="62" t="s">
        <v>244</v>
      </c>
      <c r="BF6" s="2">
        <v>1</v>
      </c>
    </row>
    <row r="7" spans="1:58" ht="25.5">
      <c r="A7" s="185"/>
      <c r="B7" s="185"/>
      <c r="C7" s="185"/>
      <c r="D7" s="185"/>
      <c r="E7" s="185"/>
      <c r="F7" s="185"/>
      <c r="G7" s="3" t="s">
        <v>54</v>
      </c>
      <c r="H7" s="3" t="s">
        <v>20</v>
      </c>
      <c r="I7" s="3" t="s">
        <v>21</v>
      </c>
      <c r="J7" s="3" t="s">
        <v>22</v>
      </c>
      <c r="K7" s="3" t="s">
        <v>53</v>
      </c>
      <c r="L7" s="3" t="s">
        <v>23</v>
      </c>
      <c r="M7" s="185"/>
      <c r="N7" s="185"/>
      <c r="O7" s="186"/>
      <c r="P7" s="186"/>
      <c r="Q7" s="186"/>
      <c r="R7" s="186"/>
      <c r="S7" s="186"/>
      <c r="T7" s="186"/>
      <c r="U7" s="186"/>
      <c r="V7" s="186"/>
      <c r="W7" s="186"/>
      <c r="X7" s="186"/>
      <c r="Y7" s="188"/>
      <c r="Z7" s="186"/>
      <c r="AA7" s="186"/>
      <c r="AB7" s="186"/>
      <c r="AC7" s="186"/>
      <c r="AD7" s="186"/>
      <c r="AE7" s="186"/>
      <c r="AF7" s="186"/>
      <c r="AG7" s="186"/>
      <c r="AH7" s="186"/>
      <c r="AI7" s="186"/>
      <c r="AJ7" s="186"/>
      <c r="AK7" s="186"/>
      <c r="AL7" s="186"/>
      <c r="AM7" s="186"/>
      <c r="AN7" s="186"/>
      <c r="AO7" s="186"/>
      <c r="AP7" s="186"/>
      <c r="AQ7" s="186"/>
      <c r="AR7" s="186"/>
      <c r="AS7" s="186"/>
      <c r="AX7" t="s">
        <v>97</v>
      </c>
      <c r="BA7" s="145" t="s">
        <v>146</v>
      </c>
      <c r="BC7" s="2" t="s">
        <v>237</v>
      </c>
      <c r="BD7" s="2">
        <v>2012</v>
      </c>
      <c r="BE7" s="62" t="s">
        <v>245</v>
      </c>
      <c r="BF7" s="2">
        <v>2</v>
      </c>
    </row>
    <row r="8" spans="1:58" ht="15.75" thickBot="1">
      <c r="A8" s="153">
        <v>1</v>
      </c>
      <c r="B8" s="154" t="s">
        <v>511</v>
      </c>
      <c r="C8" s="155" t="s">
        <v>512</v>
      </c>
      <c r="D8" s="156" t="s">
        <v>504</v>
      </c>
      <c r="E8" s="157" t="s">
        <v>508</v>
      </c>
      <c r="F8" s="156"/>
      <c r="G8" s="158"/>
      <c r="H8" s="156"/>
      <c r="I8" s="156"/>
      <c r="J8" s="156"/>
      <c r="K8" s="156"/>
      <c r="L8" s="157"/>
      <c r="M8" s="158"/>
      <c r="N8" s="159" t="s">
        <v>509</v>
      </c>
      <c r="O8" s="42"/>
      <c r="P8" s="42"/>
      <c r="Q8" s="42"/>
      <c r="R8" s="42"/>
      <c r="S8" s="66">
        <f>AK8</f>
        <v>0</v>
      </c>
      <c r="T8" s="66">
        <f>AL8</f>
        <v>0</v>
      </c>
      <c r="U8" s="66">
        <f>AM8</f>
        <v>0</v>
      </c>
      <c r="V8" s="66">
        <f>AN8</f>
        <v>0</v>
      </c>
      <c r="W8" s="66">
        <f>AO8</f>
        <v>0</v>
      </c>
      <c r="X8" s="43" t="s">
        <v>513</v>
      </c>
      <c r="Y8" s="44"/>
      <c r="Z8" s="164"/>
      <c r="AA8" s="164"/>
      <c r="AB8" s="160"/>
      <c r="AC8" s="160"/>
      <c r="AD8" s="160"/>
      <c r="AE8" s="160"/>
      <c r="AF8" s="63">
        <f>VLOOKUP(MID(C8,7,1),$BC$6:$BD$14,2,FALSE)</f>
        <v>2018</v>
      </c>
      <c r="AG8" s="63">
        <f>VLOOKUP(MID(C8,8,1),$BE$6:$BF$17,2,FALSE)</f>
        <v>3</v>
      </c>
      <c r="AH8" s="64">
        <f>DATE(AF8,AG8,1)</f>
        <v>43160</v>
      </c>
      <c r="AI8" s="65">
        <f ca="1">TODAY()</f>
        <v>44511</v>
      </c>
      <c r="AJ8" s="66">
        <f ca="1">DATEDIF(AH8,AI8,"M")</f>
        <v>44</v>
      </c>
      <c r="AK8" s="66">
        <f>SUMIFS(Cost!$E:$E,Cost!$B:$B,Blackvue!$B$8,Cost!$C:$C,Blackvue!O8)</f>
        <v>0</v>
      </c>
      <c r="AL8" s="66">
        <f>SUMIFS(Cost!$E:$E,Cost!$B:$B,Blackvue!$B$8,Cost!$C:$C,Blackvue!P8)</f>
        <v>0</v>
      </c>
      <c r="AM8" s="66">
        <f>SUMIFS(Cost!$E:$E,Cost!$B:$B,Blackvue!$B$8,Cost!$C:$C,Blackvue!Q8)</f>
        <v>0</v>
      </c>
      <c r="AN8" s="66">
        <f>SUMIFS(Cost!$E:$E,Cost!$B:$B,Blackvue!$B$8,Cost!$C:$C,Blackvue!R8)</f>
        <v>0</v>
      </c>
      <c r="AO8" s="66">
        <f>MAX(AP8:AS8)</f>
        <v>0</v>
      </c>
      <c r="AP8" s="66">
        <f>SUMIFS(Cost!$F:$F,Cost!$B:$B,Blackvue!B8,Cost!$C:$C,Blackvue!O8)</f>
        <v>0</v>
      </c>
      <c r="AQ8" s="66">
        <f>SUMIFS(Cost!$F:$F,Cost!$B:$B,Blackvue!B8,Cost!$C:$C,Blackvue!P8)</f>
        <v>0</v>
      </c>
      <c r="AR8" s="66">
        <f>SUMIFS(Cost!$F:$F,Cost!$B:$B,Blackvue!B8,Cost!$C:$C,Blackvue!Q8)</f>
        <v>0</v>
      </c>
      <c r="AS8" s="66">
        <f>SUMIFS(Cost!$F:$F,Cost!$B:$B,Blackvue!B8,Cost!$C:$C,Blackvue!R8)</f>
        <v>0</v>
      </c>
      <c r="AT8" s="14" t="str">
        <f>LEFT(C8,4)</f>
        <v>RC59</v>
      </c>
      <c r="AX8" t="s">
        <v>98</v>
      </c>
      <c r="BA8" s="145" t="s">
        <v>147</v>
      </c>
      <c r="BC8" s="14" t="s">
        <v>238</v>
      </c>
      <c r="BD8" s="14">
        <v>2013</v>
      </c>
      <c r="BE8" s="62" t="s">
        <v>230</v>
      </c>
      <c r="BF8" s="14">
        <v>3</v>
      </c>
    </row>
    <row r="9" spans="1:58" ht="15.75" thickBot="1">
      <c r="A9" s="153">
        <v>2</v>
      </c>
      <c r="B9" s="154" t="s">
        <v>514</v>
      </c>
      <c r="C9" s="234" t="s">
        <v>515</v>
      </c>
      <c r="D9" s="235" t="s">
        <v>504</v>
      </c>
      <c r="E9" s="157" t="s">
        <v>508</v>
      </c>
      <c r="F9" s="235"/>
      <c r="G9" s="236"/>
      <c r="H9" s="235"/>
      <c r="I9" s="235"/>
      <c r="J9" s="235"/>
      <c r="K9" s="235"/>
      <c r="L9" s="237"/>
      <c r="M9" s="236"/>
      <c r="N9" s="159" t="s">
        <v>509</v>
      </c>
      <c r="O9" s="42"/>
      <c r="P9" s="42"/>
      <c r="Q9" s="42"/>
      <c r="R9" s="42"/>
      <c r="S9" s="66">
        <f t="shared" ref="S9:S72" si="0">AK9</f>
        <v>0</v>
      </c>
      <c r="T9" s="66">
        <f t="shared" ref="T9:T72" si="1">AL9</f>
        <v>0</v>
      </c>
      <c r="U9" s="66">
        <f t="shared" ref="U9:U72" si="2">AM9</f>
        <v>0</v>
      </c>
      <c r="V9" s="66">
        <f t="shared" ref="V9:V72" si="3">AN9</f>
        <v>0</v>
      </c>
      <c r="W9" s="66">
        <f t="shared" ref="W9:W72" si="4">AO9</f>
        <v>0</v>
      </c>
      <c r="X9" s="43" t="s">
        <v>513</v>
      </c>
      <c r="Y9" s="44" t="str">
        <f>IF(X9="out",SUM(AK9:AO9),"")</f>
        <v/>
      </c>
      <c r="Z9" s="164"/>
      <c r="AA9" s="164"/>
      <c r="AB9" s="160"/>
      <c r="AC9" s="160"/>
      <c r="AD9" s="160"/>
      <c r="AE9" s="160"/>
      <c r="AF9" s="63" t="e">
        <f t="shared" ref="AF9:AF72" si="5">VLOOKUP(MID(C9,7,1),$BC$6:$BD$14,2,FALSE)</f>
        <v>#N/A</v>
      </c>
      <c r="AG9" s="63">
        <f t="shared" ref="AG9:AG72" si="6">VLOOKUP(MID(C9,8,1),$BE$6:$BF$17,2,FALSE)</f>
        <v>10</v>
      </c>
      <c r="AH9" s="64" t="e">
        <f>DATE(AF9,AG9,1)</f>
        <v>#N/A</v>
      </c>
      <c r="AI9" s="65">
        <f t="shared" ref="AI9:AI72" ca="1" si="7">TODAY()</f>
        <v>44511</v>
      </c>
      <c r="AJ9" s="66" t="e">
        <f ca="1">DATEDIF(AH9,AI9,"M")</f>
        <v>#N/A</v>
      </c>
      <c r="AK9" s="66">
        <f>SUMIFS(Cost!$E:$E,Cost!$B:$B,Blackvue!$B$9,Cost!$C:$C,Blackvue!O9)</f>
        <v>0</v>
      </c>
      <c r="AL9" s="66">
        <f>SUMIFS(Cost!$E:$E,Cost!$B:$B,Blackvue!$B$9,Cost!$C:$C,Blackvue!P9)</f>
        <v>0</v>
      </c>
      <c r="AM9" s="66">
        <f>SUMIFS(Cost!$E:$E,Cost!$B:$B,Blackvue!$B$9,Cost!$C:$C,Blackvue!Q9)</f>
        <v>0</v>
      </c>
      <c r="AN9" s="66">
        <f>SUMIFS(Cost!$E:$E,Cost!$B:$B,Blackvue!$B$9,Cost!$C:$C,Blackvue!R9)</f>
        <v>0</v>
      </c>
      <c r="AO9" s="66">
        <f t="shared" ref="AO9:AO72" si="8">MAX(AP9:AS9)</f>
        <v>0</v>
      </c>
      <c r="AP9" s="66">
        <f>SUMIFS(Cost!$F:$F,Cost!$B:$B,Blackvue!B9,Cost!$C:$C,Blackvue!O9)</f>
        <v>0</v>
      </c>
      <c r="AQ9" s="66">
        <f>SUMIFS(Cost!$F:$F,Cost!$B:$B,Blackvue!B9,Cost!$C:$C,Blackvue!P9)</f>
        <v>0</v>
      </c>
      <c r="AR9" s="66">
        <f>SUMIFS(Cost!$F:$F,Cost!$B:$B,Blackvue!B9,Cost!$C:$C,Blackvue!Q9)</f>
        <v>0</v>
      </c>
      <c r="AS9" s="66">
        <f>SUMIFS(Cost!$F:$F,Cost!$B:$B,Blackvue!B9,Cost!$C:$C,Blackvue!R9)</f>
        <v>0</v>
      </c>
      <c r="AT9" s="14" t="str">
        <f t="shared" ref="AT9:AT72" si="9">LEFT(C9,4)</f>
        <v>DR9X</v>
      </c>
      <c r="AX9" t="s">
        <v>99</v>
      </c>
      <c r="BA9" s="145" t="s">
        <v>134</v>
      </c>
      <c r="BC9" s="14" t="s">
        <v>239</v>
      </c>
      <c r="BD9" s="14">
        <v>2014</v>
      </c>
      <c r="BE9" s="62" t="s">
        <v>231</v>
      </c>
      <c r="BF9" s="14">
        <v>4</v>
      </c>
    </row>
    <row r="10" spans="1:58" ht="15.75" thickBot="1">
      <c r="A10" s="41">
        <v>3</v>
      </c>
      <c r="B10" s="42" t="str">
        <f>IFERROR(VLOOKUP(AT10,Model!$A$3:$B$63,2,FALSE),"")</f>
        <v/>
      </c>
      <c r="C10" s="77"/>
      <c r="D10" s="56"/>
      <c r="E10" s="57"/>
      <c r="F10" s="56"/>
      <c r="G10" s="55"/>
      <c r="H10" s="56"/>
      <c r="I10" s="56"/>
      <c r="J10" s="56"/>
      <c r="K10" s="56"/>
      <c r="L10" s="57"/>
      <c r="M10" s="55"/>
      <c r="N10" s="58"/>
      <c r="O10" s="42"/>
      <c r="P10" s="42"/>
      <c r="Q10" s="42"/>
      <c r="R10" s="42"/>
      <c r="S10" s="66">
        <f t="shared" si="0"/>
        <v>0</v>
      </c>
      <c r="T10" s="66">
        <f t="shared" si="1"/>
        <v>0</v>
      </c>
      <c r="U10" s="66">
        <f t="shared" si="2"/>
        <v>0</v>
      </c>
      <c r="V10" s="66">
        <f t="shared" si="3"/>
        <v>0</v>
      </c>
      <c r="W10" s="66">
        <f t="shared" si="4"/>
        <v>0</v>
      </c>
      <c r="X10" s="43" t="str">
        <f ca="1">IFERROR(IF(AJ10&gt;=16,"out",IF(AJ10&lt;16,"in")),"")</f>
        <v/>
      </c>
      <c r="Y10" s="44" t="str">
        <f t="shared" ref="Y10:Y72" ca="1" si="10">IF(X10="out",SUM(AK10:AO10),"")</f>
        <v/>
      </c>
      <c r="Z10" s="164"/>
      <c r="AA10" s="164"/>
      <c r="AB10" s="160"/>
      <c r="AC10" s="160"/>
      <c r="AD10" s="160"/>
      <c r="AE10" s="160"/>
      <c r="AF10" s="63" t="e">
        <f t="shared" si="5"/>
        <v>#N/A</v>
      </c>
      <c r="AG10" s="63" t="e">
        <f t="shared" si="6"/>
        <v>#N/A</v>
      </c>
      <c r="AH10" s="64" t="e">
        <f t="shared" ref="AH10:AH73" si="11">DATE(AF10,AG10,1)</f>
        <v>#N/A</v>
      </c>
      <c r="AI10" s="65">
        <f t="shared" ca="1" si="7"/>
        <v>44511</v>
      </c>
      <c r="AJ10" s="66" t="e">
        <f t="shared" ref="AJ10:AJ73" ca="1" si="12">DATEDIF(AH10,AI10,"M")</f>
        <v>#N/A</v>
      </c>
      <c r="AK10" s="66">
        <f>SUMIFS(Cost!$E:$E,Cost!$B:$B,Blackvue!$B$10,Cost!$C:$C,Blackvue!O10)</f>
        <v>0</v>
      </c>
      <c r="AL10" s="66">
        <f>SUMIFS(Cost!$E:$E,Cost!$B:$B,Blackvue!$B$10,Cost!$C:$C,Blackvue!P10)</f>
        <v>0</v>
      </c>
      <c r="AM10" s="66">
        <f>SUMIFS(Cost!$E:$E,Cost!$B:$B,Blackvue!$B$10,Cost!$C:$C,Blackvue!Q10)</f>
        <v>0</v>
      </c>
      <c r="AN10" s="66">
        <f>SUMIFS(Cost!$E:$E,Cost!$B:$B,Blackvue!$B$10,Cost!$C:$C,Blackvue!R10)</f>
        <v>0</v>
      </c>
      <c r="AO10" s="66">
        <f t="shared" si="8"/>
        <v>0</v>
      </c>
      <c r="AP10" s="66">
        <f>SUMIFS(Cost!$F:$F,Cost!$B:$B,Blackvue!B10,Cost!$C:$C,Blackvue!O10)</f>
        <v>0</v>
      </c>
      <c r="AQ10" s="66">
        <f>SUMIFS(Cost!$F:$F,Cost!$B:$B,Blackvue!B10,Cost!$C:$C,Blackvue!P10)</f>
        <v>0</v>
      </c>
      <c r="AR10" s="66">
        <f>SUMIFS(Cost!$F:$F,Cost!$B:$B,Blackvue!B10,Cost!$C:$C,Blackvue!Q10)</f>
        <v>0</v>
      </c>
      <c r="AS10" s="66">
        <f>SUMIFS(Cost!$F:$F,Cost!$B:$B,Blackvue!B10,Cost!$C:$C,Blackvue!R10)</f>
        <v>0</v>
      </c>
      <c r="AT10" s="14" t="str">
        <f t="shared" si="9"/>
        <v/>
      </c>
      <c r="AX10" t="s">
        <v>14</v>
      </c>
      <c r="BA10" s="145" t="s">
        <v>283</v>
      </c>
      <c r="BC10" s="14" t="s">
        <v>240</v>
      </c>
      <c r="BD10" s="14">
        <v>2015</v>
      </c>
      <c r="BE10" s="62" t="s">
        <v>232</v>
      </c>
      <c r="BF10" s="14">
        <v>5</v>
      </c>
    </row>
    <row r="11" spans="1:58" ht="15.75" thickBot="1">
      <c r="A11" s="41">
        <v>4</v>
      </c>
      <c r="B11" s="42" t="str">
        <f>IFERROR(VLOOKUP(AT11,Model!$A$3:$B$63,2,FALSE),"")</f>
        <v/>
      </c>
      <c r="C11" s="77"/>
      <c r="D11" s="56"/>
      <c r="E11" s="57"/>
      <c r="F11" s="56"/>
      <c r="G11" s="55"/>
      <c r="H11" s="56"/>
      <c r="I11" s="56"/>
      <c r="J11" s="56"/>
      <c r="K11" s="56"/>
      <c r="L11" s="57"/>
      <c r="M11" s="55"/>
      <c r="N11" s="58"/>
      <c r="O11" s="42"/>
      <c r="P11" s="42"/>
      <c r="Q11" s="42"/>
      <c r="R11" s="42"/>
      <c r="S11" s="66">
        <f t="shared" si="0"/>
        <v>0</v>
      </c>
      <c r="T11" s="66">
        <f t="shared" si="1"/>
        <v>0</v>
      </c>
      <c r="U11" s="66">
        <f t="shared" si="2"/>
        <v>0</v>
      </c>
      <c r="V11" s="66">
        <f t="shared" si="3"/>
        <v>0</v>
      </c>
      <c r="W11" s="66">
        <f t="shared" si="4"/>
        <v>0</v>
      </c>
      <c r="X11" s="43" t="str">
        <f t="shared" ref="X9:X72" ca="1" si="13">IFERROR(IF(AJ11&gt;=16,"out",IF(AJ11&lt;16,"in")),"")</f>
        <v/>
      </c>
      <c r="Y11" s="44" t="str">
        <f t="shared" ca="1" si="10"/>
        <v/>
      </c>
      <c r="Z11" s="164"/>
      <c r="AA11" s="164"/>
      <c r="AB11" s="160"/>
      <c r="AC11" s="160"/>
      <c r="AD11" s="160"/>
      <c r="AE11" s="160"/>
      <c r="AF11" s="63" t="e">
        <f t="shared" si="5"/>
        <v>#N/A</v>
      </c>
      <c r="AG11" s="63" t="e">
        <f t="shared" si="6"/>
        <v>#N/A</v>
      </c>
      <c r="AH11" s="64" t="e">
        <f t="shared" si="11"/>
        <v>#N/A</v>
      </c>
      <c r="AI11" s="65">
        <f t="shared" ca="1" si="7"/>
        <v>44511</v>
      </c>
      <c r="AJ11" s="66" t="e">
        <f t="shared" ca="1" si="12"/>
        <v>#N/A</v>
      </c>
      <c r="AK11" s="66">
        <f>SUMIFS(Cost!$E:$E,Cost!$B:$B,Blackvue!$B$11,Cost!$C:$C,Blackvue!O11)</f>
        <v>0</v>
      </c>
      <c r="AL11" s="66">
        <f>SUMIFS(Cost!$E:$E,Cost!$B:$B,Blackvue!$B$11,Cost!$C:$C,Blackvue!P11)</f>
        <v>0</v>
      </c>
      <c r="AM11" s="66">
        <f>SUMIFS(Cost!$E:$E,Cost!$B:$B,Blackvue!$B$11,Cost!$C:$C,Blackvue!Q11)</f>
        <v>0</v>
      </c>
      <c r="AN11" s="66">
        <f>SUMIFS(Cost!$E:$E,Cost!$B:$B,Blackvue!$B$11,Cost!$C:$C,Blackvue!R11)</f>
        <v>0</v>
      </c>
      <c r="AO11" s="66">
        <f t="shared" si="8"/>
        <v>0</v>
      </c>
      <c r="AP11" s="66">
        <f>SUMIFS(Cost!$F:$F,Cost!$B:$B,Blackvue!B11,Cost!$C:$C,Blackvue!O11)</f>
        <v>0</v>
      </c>
      <c r="AQ11" s="66">
        <f>SUMIFS(Cost!$F:$F,Cost!$B:$B,Blackvue!B11,Cost!$C:$C,Blackvue!P11)</f>
        <v>0</v>
      </c>
      <c r="AR11" s="66">
        <f>SUMIFS(Cost!$F:$F,Cost!$B:$B,Blackvue!B11,Cost!$C:$C,Blackvue!Q11)</f>
        <v>0</v>
      </c>
      <c r="AS11" s="66">
        <f>SUMIFS(Cost!$F:$F,Cost!$B:$B,Blackvue!B11,Cost!$C:$C,Blackvue!R11)</f>
        <v>0</v>
      </c>
      <c r="AT11" s="14" t="str">
        <f t="shared" si="9"/>
        <v/>
      </c>
      <c r="AX11" t="s">
        <v>19</v>
      </c>
      <c r="BA11" s="145" t="s">
        <v>285</v>
      </c>
      <c r="BC11" s="14" t="s">
        <v>241</v>
      </c>
      <c r="BD11" s="14">
        <v>2016</v>
      </c>
      <c r="BE11" s="62" t="s">
        <v>233</v>
      </c>
      <c r="BF11" s="14">
        <v>6</v>
      </c>
    </row>
    <row r="12" spans="1:58" ht="15.75" thickBot="1">
      <c r="A12" s="41">
        <v>5</v>
      </c>
      <c r="B12" s="42" t="str">
        <f>IFERROR(VLOOKUP(AT12,Model!$A$3:$B$63,2,FALSE),"")</f>
        <v/>
      </c>
      <c r="C12" s="77"/>
      <c r="D12" s="56"/>
      <c r="E12" s="57"/>
      <c r="F12" s="56"/>
      <c r="G12" s="55"/>
      <c r="H12" s="56"/>
      <c r="I12" s="56"/>
      <c r="J12" s="56"/>
      <c r="K12" s="56"/>
      <c r="L12" s="57"/>
      <c r="M12" s="55"/>
      <c r="N12" s="58"/>
      <c r="O12" s="42"/>
      <c r="P12" s="42"/>
      <c r="Q12" s="42"/>
      <c r="R12" s="42"/>
      <c r="S12" s="66">
        <f t="shared" si="0"/>
        <v>0</v>
      </c>
      <c r="T12" s="66">
        <f t="shared" si="1"/>
        <v>0</v>
      </c>
      <c r="U12" s="66">
        <f t="shared" si="2"/>
        <v>0</v>
      </c>
      <c r="V12" s="66">
        <f t="shared" si="3"/>
        <v>0</v>
      </c>
      <c r="W12" s="66">
        <f t="shared" si="4"/>
        <v>0</v>
      </c>
      <c r="X12" s="43" t="str">
        <f t="shared" ca="1" si="13"/>
        <v/>
      </c>
      <c r="Y12" s="44" t="str">
        <f t="shared" ca="1" si="10"/>
        <v/>
      </c>
      <c r="Z12" s="164"/>
      <c r="AA12" s="164"/>
      <c r="AB12" s="160"/>
      <c r="AC12" s="160"/>
      <c r="AD12" s="160"/>
      <c r="AE12" s="160"/>
      <c r="AF12" s="63" t="e">
        <f t="shared" si="5"/>
        <v>#N/A</v>
      </c>
      <c r="AG12" s="63" t="e">
        <f t="shared" si="6"/>
        <v>#N/A</v>
      </c>
      <c r="AH12" s="64" t="e">
        <f t="shared" si="11"/>
        <v>#N/A</v>
      </c>
      <c r="AI12" s="65">
        <f t="shared" ca="1" si="7"/>
        <v>44511</v>
      </c>
      <c r="AJ12" s="66" t="e">
        <f t="shared" ca="1" si="12"/>
        <v>#N/A</v>
      </c>
      <c r="AK12" s="66">
        <f>SUMIFS(Cost!$E:$E,Cost!$B:$B,Blackvue!$B$12,Cost!$C:$C,Blackvue!O12)</f>
        <v>0</v>
      </c>
      <c r="AL12" s="66">
        <f>SUMIFS(Cost!$E:$E,Cost!$B:$B,Blackvue!$B$12,Cost!$C:$C,Blackvue!P12)</f>
        <v>0</v>
      </c>
      <c r="AM12" s="66">
        <f>SUMIFS(Cost!$E:$E,Cost!$B:$B,Blackvue!$B$12,Cost!$C:$C,Blackvue!Q12)</f>
        <v>0</v>
      </c>
      <c r="AN12" s="66">
        <f>SUMIFS(Cost!$E:$E,Cost!$B:$B,Blackvue!$B$12,Cost!$C:$C,Blackvue!R12)</f>
        <v>0</v>
      </c>
      <c r="AO12" s="66">
        <f t="shared" si="8"/>
        <v>0</v>
      </c>
      <c r="AP12" s="66">
        <f>SUMIFS(Cost!$F:$F,Cost!$B:$B,Blackvue!B12,Cost!$C:$C,Blackvue!O12)</f>
        <v>0</v>
      </c>
      <c r="AQ12" s="66">
        <f>SUMIFS(Cost!$F:$F,Cost!$B:$B,Blackvue!B12,Cost!$C:$C,Blackvue!P12)</f>
        <v>0</v>
      </c>
      <c r="AR12" s="66">
        <f>SUMIFS(Cost!$F:$F,Cost!$B:$B,Blackvue!B12,Cost!$C:$C,Blackvue!Q12)</f>
        <v>0</v>
      </c>
      <c r="AS12" s="66">
        <f>SUMIFS(Cost!$F:$F,Cost!$B:$B,Blackvue!B12,Cost!$C:$C,Blackvue!R12)</f>
        <v>0</v>
      </c>
      <c r="AT12" s="14" t="str">
        <f t="shared" si="9"/>
        <v/>
      </c>
      <c r="AX12" t="s">
        <v>24</v>
      </c>
      <c r="BA12" s="145" t="s">
        <v>501</v>
      </c>
      <c r="BC12" s="14" t="s">
        <v>242</v>
      </c>
      <c r="BD12" s="14">
        <v>2017</v>
      </c>
      <c r="BE12" s="62" t="s">
        <v>234</v>
      </c>
      <c r="BF12" s="14">
        <v>7</v>
      </c>
    </row>
    <row r="13" spans="1:58" ht="15.75" thickBot="1">
      <c r="A13" s="41">
        <v>6</v>
      </c>
      <c r="B13" s="42" t="str">
        <f>IFERROR(VLOOKUP(AT13,Model!$A$3:$B$63,2,FALSE),"")</f>
        <v/>
      </c>
      <c r="C13" s="77"/>
      <c r="D13" s="56"/>
      <c r="E13" s="57"/>
      <c r="F13" s="56"/>
      <c r="G13" s="55"/>
      <c r="H13" s="56"/>
      <c r="I13" s="56"/>
      <c r="J13" s="56"/>
      <c r="K13" s="56"/>
      <c r="L13" s="57"/>
      <c r="M13" s="55"/>
      <c r="N13" s="58"/>
      <c r="O13" s="42"/>
      <c r="P13" s="42"/>
      <c r="Q13" s="42"/>
      <c r="R13" s="42"/>
      <c r="S13" s="66">
        <f t="shared" si="0"/>
        <v>0</v>
      </c>
      <c r="T13" s="66">
        <f t="shared" si="1"/>
        <v>0</v>
      </c>
      <c r="U13" s="66">
        <f t="shared" si="2"/>
        <v>0</v>
      </c>
      <c r="V13" s="66">
        <f t="shared" si="3"/>
        <v>0</v>
      </c>
      <c r="W13" s="66">
        <f t="shared" si="4"/>
        <v>0</v>
      </c>
      <c r="X13" s="43" t="str">
        <f t="shared" ca="1" si="13"/>
        <v/>
      </c>
      <c r="Y13" s="44" t="str">
        <f t="shared" ca="1" si="10"/>
        <v/>
      </c>
      <c r="Z13" s="164"/>
      <c r="AA13" s="164"/>
      <c r="AB13" s="160"/>
      <c r="AC13" s="160"/>
      <c r="AD13" s="160"/>
      <c r="AE13" s="160"/>
      <c r="AF13" s="63" t="e">
        <f t="shared" si="5"/>
        <v>#N/A</v>
      </c>
      <c r="AG13" s="63" t="e">
        <f t="shared" si="6"/>
        <v>#N/A</v>
      </c>
      <c r="AH13" s="64" t="e">
        <f t="shared" si="11"/>
        <v>#N/A</v>
      </c>
      <c r="AI13" s="65">
        <f t="shared" ca="1" si="7"/>
        <v>44511</v>
      </c>
      <c r="AJ13" s="66" t="e">
        <f t="shared" ca="1" si="12"/>
        <v>#N/A</v>
      </c>
      <c r="AK13" s="66">
        <f>SUMIFS(Cost!$E:$E,Cost!$B:$B,Blackvue!$B$13,Cost!$C:$C,Blackvue!O13)</f>
        <v>0</v>
      </c>
      <c r="AL13" s="66">
        <f>SUMIFS(Cost!$E:$E,Cost!$B:$B,Blackvue!$B$13,Cost!$C:$C,Blackvue!P13)</f>
        <v>0</v>
      </c>
      <c r="AM13" s="66">
        <f>SUMIFS(Cost!$E:$E,Cost!$B:$B,Blackvue!$B$13,Cost!$C:$C,Blackvue!Q13)</f>
        <v>0</v>
      </c>
      <c r="AN13" s="66">
        <f>SUMIFS(Cost!$E:$E,Cost!$B:$B,Blackvue!$B$13,Cost!$C:$C,Blackvue!R13)</f>
        <v>0</v>
      </c>
      <c r="AO13" s="66">
        <f t="shared" si="8"/>
        <v>0</v>
      </c>
      <c r="AP13" s="66">
        <f>SUMIFS(Cost!$F:$F,Cost!$B:$B,Blackvue!B13,Cost!$C:$C,Blackvue!O13)</f>
        <v>0</v>
      </c>
      <c r="AQ13" s="66">
        <f>SUMIFS(Cost!$F:$F,Cost!$B:$B,Blackvue!B13,Cost!$C:$C,Blackvue!P13)</f>
        <v>0</v>
      </c>
      <c r="AR13" s="66">
        <f>SUMIFS(Cost!$F:$F,Cost!$B:$B,Blackvue!B13,Cost!$C:$C,Blackvue!Q13)</f>
        <v>0</v>
      </c>
      <c r="AS13" s="66">
        <f>SUMIFS(Cost!$F:$F,Cost!$B:$B,Blackvue!B13,Cost!$C:$C,Blackvue!R13)</f>
        <v>0</v>
      </c>
      <c r="AT13" s="14" t="str">
        <f t="shared" si="9"/>
        <v/>
      </c>
      <c r="AX13" t="s">
        <v>28</v>
      </c>
      <c r="BA13" s="145" t="s">
        <v>69</v>
      </c>
      <c r="BC13" s="14" t="s">
        <v>228</v>
      </c>
      <c r="BD13" s="14">
        <v>2018</v>
      </c>
      <c r="BE13" s="62" t="s">
        <v>235</v>
      </c>
      <c r="BF13" s="14">
        <v>8</v>
      </c>
    </row>
    <row r="14" spans="1:58" ht="15.75" thickBot="1">
      <c r="A14" s="41">
        <v>7</v>
      </c>
      <c r="B14" s="42" t="str">
        <f>IFERROR(VLOOKUP(AT14,Model!$A$3:$B$63,2,FALSE),"")</f>
        <v/>
      </c>
      <c r="C14" s="77"/>
      <c r="D14" s="56"/>
      <c r="E14" s="57"/>
      <c r="F14" s="56"/>
      <c r="G14" s="55"/>
      <c r="H14" s="56"/>
      <c r="I14" s="56"/>
      <c r="J14" s="56"/>
      <c r="K14" s="56"/>
      <c r="L14" s="57"/>
      <c r="M14" s="55"/>
      <c r="N14" s="58"/>
      <c r="O14" s="42"/>
      <c r="P14" s="42"/>
      <c r="Q14" s="42"/>
      <c r="R14" s="42"/>
      <c r="S14" s="66">
        <f t="shared" si="0"/>
        <v>0</v>
      </c>
      <c r="T14" s="66">
        <f t="shared" si="1"/>
        <v>0</v>
      </c>
      <c r="U14" s="66">
        <f t="shared" si="2"/>
        <v>0</v>
      </c>
      <c r="V14" s="66">
        <f t="shared" si="3"/>
        <v>0</v>
      </c>
      <c r="W14" s="66">
        <f t="shared" si="4"/>
        <v>0</v>
      </c>
      <c r="X14" s="43" t="str">
        <f t="shared" ca="1" si="13"/>
        <v/>
      </c>
      <c r="Y14" s="44" t="str">
        <f t="shared" ca="1" si="10"/>
        <v/>
      </c>
      <c r="Z14" s="165"/>
      <c r="AA14" s="166"/>
      <c r="AB14" s="160"/>
      <c r="AC14" s="160"/>
      <c r="AD14" s="160"/>
      <c r="AE14" s="160"/>
      <c r="AF14" s="63" t="e">
        <f t="shared" si="5"/>
        <v>#N/A</v>
      </c>
      <c r="AG14" s="63" t="e">
        <f t="shared" si="6"/>
        <v>#N/A</v>
      </c>
      <c r="AH14" s="64" t="e">
        <f t="shared" si="11"/>
        <v>#N/A</v>
      </c>
      <c r="AI14" s="65">
        <f t="shared" ca="1" si="7"/>
        <v>44511</v>
      </c>
      <c r="AJ14" s="66" t="e">
        <f t="shared" ca="1" si="12"/>
        <v>#N/A</v>
      </c>
      <c r="AK14" s="66">
        <f>SUMIFS(Cost!$E:$E,Cost!$B:$B,Blackvue!$B$14,Cost!$C:$C,Blackvue!O14)</f>
        <v>0</v>
      </c>
      <c r="AL14" s="66">
        <f>SUMIFS(Cost!$E:$E,Cost!$B:$B,Blackvue!$B$14,Cost!$C:$C,Blackvue!P14)</f>
        <v>0</v>
      </c>
      <c r="AM14" s="66">
        <f>SUMIFS(Cost!$E:$E,Cost!$B:$B,Blackvue!$B$14,Cost!$C:$C,Blackvue!Q14)</f>
        <v>0</v>
      </c>
      <c r="AN14" s="66">
        <f>SUMIFS(Cost!$E:$E,Cost!$B:$B,Blackvue!$B$14,Cost!$C:$C,Blackvue!R14)</f>
        <v>0</v>
      </c>
      <c r="AO14" s="66">
        <f t="shared" si="8"/>
        <v>0</v>
      </c>
      <c r="AP14" s="66">
        <f>SUMIFS(Cost!$F:$F,Cost!$B:$B,Blackvue!B14,Cost!$C:$C,Blackvue!O14)</f>
        <v>0</v>
      </c>
      <c r="AQ14" s="66">
        <f>SUMIFS(Cost!$F:$F,Cost!$B:$B,Blackvue!B14,Cost!$C:$C,Blackvue!P14)</f>
        <v>0</v>
      </c>
      <c r="AR14" s="66">
        <f>SUMIFS(Cost!$F:$F,Cost!$B:$B,Blackvue!B14,Cost!$C:$C,Blackvue!Q14)</f>
        <v>0</v>
      </c>
      <c r="AS14" s="66">
        <f>SUMIFS(Cost!$F:$F,Cost!$B:$B,Blackvue!B14,Cost!$C:$C,Blackvue!R14)</f>
        <v>0</v>
      </c>
      <c r="AT14" s="14" t="str">
        <f t="shared" si="9"/>
        <v/>
      </c>
      <c r="AX14" t="s">
        <v>29</v>
      </c>
      <c r="BA14" s="145" t="s">
        <v>135</v>
      </c>
      <c r="BC14" s="14" t="s">
        <v>243</v>
      </c>
      <c r="BD14" s="14">
        <v>2019</v>
      </c>
      <c r="BE14" s="62" t="s">
        <v>236</v>
      </c>
      <c r="BF14" s="14">
        <v>9</v>
      </c>
    </row>
    <row r="15" spans="1:58" ht="15.75" thickBot="1">
      <c r="A15" s="41">
        <v>8</v>
      </c>
      <c r="B15" s="42" t="str">
        <f>IFERROR(VLOOKUP(AT15,Model!$A$3:$B$63,2,FALSE),"")</f>
        <v/>
      </c>
      <c r="C15" s="77"/>
      <c r="D15" s="56"/>
      <c r="E15" s="57"/>
      <c r="F15" s="56"/>
      <c r="G15" s="55"/>
      <c r="H15" s="56"/>
      <c r="I15" s="56"/>
      <c r="J15" s="56"/>
      <c r="K15" s="56"/>
      <c r="L15" s="57"/>
      <c r="M15" s="55"/>
      <c r="N15" s="58"/>
      <c r="O15" s="42"/>
      <c r="P15" s="42"/>
      <c r="Q15" s="42"/>
      <c r="R15" s="42"/>
      <c r="S15" s="66">
        <f t="shared" si="0"/>
        <v>0</v>
      </c>
      <c r="T15" s="66">
        <f t="shared" si="1"/>
        <v>0</v>
      </c>
      <c r="U15" s="66">
        <f t="shared" si="2"/>
        <v>0</v>
      </c>
      <c r="V15" s="66">
        <f t="shared" si="3"/>
        <v>0</v>
      </c>
      <c r="W15" s="66">
        <f t="shared" si="4"/>
        <v>0</v>
      </c>
      <c r="X15" s="43" t="str">
        <f t="shared" ca="1" si="13"/>
        <v/>
      </c>
      <c r="Y15" s="44" t="str">
        <f t="shared" ca="1" si="10"/>
        <v/>
      </c>
      <c r="Z15" s="165"/>
      <c r="AA15" s="166"/>
      <c r="AB15" s="160"/>
      <c r="AC15" s="160"/>
      <c r="AD15" s="160"/>
      <c r="AE15" s="160"/>
      <c r="AF15" s="63" t="e">
        <f t="shared" si="5"/>
        <v>#N/A</v>
      </c>
      <c r="AG15" s="63" t="e">
        <f t="shared" si="6"/>
        <v>#N/A</v>
      </c>
      <c r="AH15" s="64" t="e">
        <f t="shared" si="11"/>
        <v>#N/A</v>
      </c>
      <c r="AI15" s="65">
        <f t="shared" ca="1" si="7"/>
        <v>44511</v>
      </c>
      <c r="AJ15" s="66" t="e">
        <f t="shared" ca="1" si="12"/>
        <v>#N/A</v>
      </c>
      <c r="AK15" s="66">
        <f>SUMIFS(Cost!$E:$E,Cost!$B:$B,Blackvue!$B$15,Cost!$C:$C,Blackvue!O15)</f>
        <v>0</v>
      </c>
      <c r="AL15" s="66">
        <f>SUMIFS(Cost!$E:$E,Cost!$B:$B,Blackvue!$B$15,Cost!$C:$C,Blackvue!P15)</f>
        <v>0</v>
      </c>
      <c r="AM15" s="66">
        <f>SUMIFS(Cost!$E:$E,Cost!$B:$B,Blackvue!$B$15,Cost!$C:$C,Blackvue!Q15)</f>
        <v>0</v>
      </c>
      <c r="AN15" s="66">
        <f>SUMIFS(Cost!$E:$E,Cost!$B:$B,Blackvue!$B$15,Cost!$C:$C,Blackvue!R15)</f>
        <v>0</v>
      </c>
      <c r="AO15" s="66">
        <f t="shared" si="8"/>
        <v>0</v>
      </c>
      <c r="AP15" s="66">
        <f>SUMIFS(Cost!$F:$F,Cost!$B:$B,Blackvue!B15,Cost!$C:$C,Blackvue!O15)</f>
        <v>0</v>
      </c>
      <c r="AQ15" s="66">
        <f>SUMIFS(Cost!$F:$F,Cost!$B:$B,Blackvue!B15,Cost!$C:$C,Blackvue!P15)</f>
        <v>0</v>
      </c>
      <c r="AR15" s="66">
        <f>SUMIFS(Cost!$F:$F,Cost!$B:$B,Blackvue!B15,Cost!$C:$C,Blackvue!Q15)</f>
        <v>0</v>
      </c>
      <c r="AS15" s="66">
        <f>SUMIFS(Cost!$F:$F,Cost!$B:$B,Blackvue!B15,Cost!$C:$C,Blackvue!R15)</f>
        <v>0</v>
      </c>
      <c r="AT15" s="14" t="str">
        <f t="shared" si="9"/>
        <v/>
      </c>
      <c r="AX15" t="s">
        <v>30</v>
      </c>
      <c r="BA15" s="145" t="s">
        <v>136</v>
      </c>
      <c r="BE15" s="60" t="s">
        <v>227</v>
      </c>
      <c r="BF15" s="14">
        <v>10</v>
      </c>
    </row>
    <row r="16" spans="1:58" ht="15.75" thickBot="1">
      <c r="A16" s="41">
        <v>9</v>
      </c>
      <c r="B16" s="42" t="str">
        <f>IFERROR(VLOOKUP(AT16,Model!$A$3:$B$63,2,FALSE),"")</f>
        <v/>
      </c>
      <c r="C16" s="77"/>
      <c r="D16" s="56"/>
      <c r="E16" s="57"/>
      <c r="F16" s="56"/>
      <c r="G16" s="55"/>
      <c r="H16" s="56"/>
      <c r="I16" s="56"/>
      <c r="J16" s="56"/>
      <c r="K16" s="56"/>
      <c r="L16" s="57"/>
      <c r="M16" s="55"/>
      <c r="N16" s="58"/>
      <c r="O16" s="42"/>
      <c r="P16" s="42"/>
      <c r="Q16" s="42"/>
      <c r="R16" s="42"/>
      <c r="S16" s="66">
        <f t="shared" si="0"/>
        <v>0</v>
      </c>
      <c r="T16" s="66">
        <f t="shared" si="1"/>
        <v>0</v>
      </c>
      <c r="U16" s="66">
        <f t="shared" si="2"/>
        <v>0</v>
      </c>
      <c r="V16" s="66">
        <f t="shared" si="3"/>
        <v>0</v>
      </c>
      <c r="W16" s="66">
        <f t="shared" si="4"/>
        <v>0</v>
      </c>
      <c r="X16" s="43" t="str">
        <f t="shared" ca="1" si="13"/>
        <v/>
      </c>
      <c r="Y16" s="44" t="str">
        <f t="shared" ca="1" si="10"/>
        <v/>
      </c>
      <c r="Z16" s="164"/>
      <c r="AA16" s="164"/>
      <c r="AB16" s="160"/>
      <c r="AC16" s="160"/>
      <c r="AD16" s="160"/>
      <c r="AE16" s="160"/>
      <c r="AF16" s="63" t="e">
        <f t="shared" si="5"/>
        <v>#N/A</v>
      </c>
      <c r="AG16" s="63" t="e">
        <f t="shared" si="6"/>
        <v>#N/A</v>
      </c>
      <c r="AH16" s="64" t="e">
        <f t="shared" si="11"/>
        <v>#N/A</v>
      </c>
      <c r="AI16" s="65">
        <f t="shared" ca="1" si="7"/>
        <v>44511</v>
      </c>
      <c r="AJ16" s="66" t="e">
        <f t="shared" ca="1" si="12"/>
        <v>#N/A</v>
      </c>
      <c r="AK16" s="66">
        <f>SUMIFS(Cost!$E:$E,Cost!$B:$B,Blackvue!$B$16,Cost!$C:$C,Blackvue!O16)</f>
        <v>0</v>
      </c>
      <c r="AL16" s="66">
        <f>SUMIFS(Cost!$E:$E,Cost!$B:$B,Blackvue!$B$16,Cost!$C:$C,Blackvue!P16)</f>
        <v>0</v>
      </c>
      <c r="AM16" s="66">
        <f>SUMIFS(Cost!$E:$E,Cost!$B:$B,Blackvue!$B$16,Cost!$C:$C,Blackvue!Q16)</f>
        <v>0</v>
      </c>
      <c r="AN16" s="66">
        <f>SUMIFS(Cost!$E:$E,Cost!$B:$B,Blackvue!$B$16,Cost!$C:$C,Blackvue!R16)</f>
        <v>0</v>
      </c>
      <c r="AO16" s="66">
        <f t="shared" si="8"/>
        <v>0</v>
      </c>
      <c r="AP16" s="66">
        <f>SUMIFS(Cost!$F:$F,Cost!$B:$B,Blackvue!B16,Cost!$C:$C,Blackvue!O16)</f>
        <v>0</v>
      </c>
      <c r="AQ16" s="66">
        <f>SUMIFS(Cost!$F:$F,Cost!$B:$B,Blackvue!B16,Cost!$C:$C,Blackvue!P16)</f>
        <v>0</v>
      </c>
      <c r="AR16" s="66">
        <f>SUMIFS(Cost!$F:$F,Cost!$B:$B,Blackvue!B16,Cost!$C:$C,Blackvue!Q16)</f>
        <v>0</v>
      </c>
      <c r="AS16" s="66">
        <f>SUMIFS(Cost!$F:$F,Cost!$B:$B,Blackvue!B16,Cost!$C:$C,Blackvue!R16)</f>
        <v>0</v>
      </c>
      <c r="AT16" s="14" t="str">
        <f t="shared" si="9"/>
        <v/>
      </c>
      <c r="AX16" t="s">
        <v>31</v>
      </c>
      <c r="BA16" s="145" t="s">
        <v>150</v>
      </c>
      <c r="BE16" s="60" t="s">
        <v>237</v>
      </c>
      <c r="BF16" s="14">
        <v>11</v>
      </c>
    </row>
    <row r="17" spans="1:58" ht="15.75" thickBot="1">
      <c r="A17" s="41">
        <v>10</v>
      </c>
      <c r="B17" s="42" t="str">
        <f>IFERROR(VLOOKUP(AT17,Model!$A$3:$B$63,2,FALSE),"")</f>
        <v/>
      </c>
      <c r="C17" s="77"/>
      <c r="D17" s="56"/>
      <c r="E17" s="57"/>
      <c r="F17" s="56"/>
      <c r="G17" s="55"/>
      <c r="H17" s="56"/>
      <c r="I17" s="56"/>
      <c r="J17" s="56"/>
      <c r="K17" s="56"/>
      <c r="L17" s="57"/>
      <c r="M17" s="55"/>
      <c r="N17" s="58"/>
      <c r="O17" s="42"/>
      <c r="P17" s="42"/>
      <c r="Q17" s="42"/>
      <c r="R17" s="42"/>
      <c r="S17" s="66">
        <f t="shared" si="0"/>
        <v>0</v>
      </c>
      <c r="T17" s="66">
        <f t="shared" si="1"/>
        <v>0</v>
      </c>
      <c r="U17" s="66">
        <f t="shared" si="2"/>
        <v>0</v>
      </c>
      <c r="V17" s="66">
        <f t="shared" si="3"/>
        <v>0</v>
      </c>
      <c r="W17" s="66">
        <f t="shared" si="4"/>
        <v>0</v>
      </c>
      <c r="X17" s="43" t="str">
        <f t="shared" ca="1" si="13"/>
        <v/>
      </c>
      <c r="Y17" s="44" t="str">
        <f t="shared" ca="1" si="10"/>
        <v/>
      </c>
      <c r="Z17" s="164"/>
      <c r="AA17" s="164"/>
      <c r="AB17" s="160"/>
      <c r="AC17" s="160"/>
      <c r="AD17" s="160"/>
      <c r="AE17" s="160"/>
      <c r="AF17" s="63" t="e">
        <f t="shared" si="5"/>
        <v>#N/A</v>
      </c>
      <c r="AG17" s="63" t="e">
        <f t="shared" si="6"/>
        <v>#N/A</v>
      </c>
      <c r="AH17" s="64" t="e">
        <f t="shared" si="11"/>
        <v>#N/A</v>
      </c>
      <c r="AI17" s="65">
        <f t="shared" ca="1" si="7"/>
        <v>44511</v>
      </c>
      <c r="AJ17" s="66" t="e">
        <f t="shared" ca="1" si="12"/>
        <v>#N/A</v>
      </c>
      <c r="AK17" s="66">
        <f>SUMIFS(Cost!$E:$E,Cost!$B:$B,Blackvue!$B$17,Cost!$C:$C,Blackvue!O17)</f>
        <v>0</v>
      </c>
      <c r="AL17" s="66">
        <f>SUMIFS(Cost!$E:$E,Cost!$B:$B,Blackvue!$B$17,Cost!$C:$C,Blackvue!P17)</f>
        <v>0</v>
      </c>
      <c r="AM17" s="66">
        <f>SUMIFS(Cost!$E:$E,Cost!$B:$B,Blackvue!$B$17,Cost!$C:$C,Blackvue!Q17)</f>
        <v>0</v>
      </c>
      <c r="AN17" s="66">
        <f>SUMIFS(Cost!$E:$E,Cost!$B:$B,Blackvue!$B$17,Cost!$C:$C,Blackvue!R17)</f>
        <v>0</v>
      </c>
      <c r="AO17" s="66">
        <f t="shared" si="8"/>
        <v>0</v>
      </c>
      <c r="AP17" s="66">
        <f>SUMIFS(Cost!$F:$F,Cost!$B:$B,Blackvue!B17,Cost!$C:$C,Blackvue!O17)</f>
        <v>0</v>
      </c>
      <c r="AQ17" s="66">
        <f>SUMIFS(Cost!$F:$F,Cost!$B:$B,Blackvue!B17,Cost!$C:$C,Blackvue!P17)</f>
        <v>0</v>
      </c>
      <c r="AR17" s="66">
        <f>SUMIFS(Cost!$F:$F,Cost!$B:$B,Blackvue!B17,Cost!$C:$C,Blackvue!Q17)</f>
        <v>0</v>
      </c>
      <c r="AS17" s="66">
        <f>SUMIFS(Cost!$F:$F,Cost!$B:$B,Blackvue!B17,Cost!$C:$C,Blackvue!R17)</f>
        <v>0</v>
      </c>
      <c r="AT17" s="14" t="str">
        <f t="shared" si="9"/>
        <v/>
      </c>
      <c r="AX17" t="s">
        <v>32</v>
      </c>
      <c r="BA17" s="145" t="s">
        <v>71</v>
      </c>
      <c r="BE17" s="60" t="s">
        <v>238</v>
      </c>
      <c r="BF17" s="14">
        <v>12</v>
      </c>
    </row>
    <row r="18" spans="1:58" ht="15.75" thickBot="1">
      <c r="A18" s="41">
        <v>11</v>
      </c>
      <c r="B18" s="42" t="str">
        <f>IFERROR(VLOOKUP(AT18,Model!$A$3:$B$63,2,FALSE),"")</f>
        <v/>
      </c>
      <c r="C18" s="77"/>
      <c r="D18" s="56"/>
      <c r="E18" s="57"/>
      <c r="F18" s="56"/>
      <c r="G18" s="55"/>
      <c r="H18" s="56"/>
      <c r="I18" s="56"/>
      <c r="J18" s="56"/>
      <c r="K18" s="56"/>
      <c r="L18" s="57"/>
      <c r="M18" s="55"/>
      <c r="N18" s="58"/>
      <c r="O18" s="42"/>
      <c r="P18" s="42"/>
      <c r="Q18" s="42"/>
      <c r="R18" s="42"/>
      <c r="S18" s="66">
        <f t="shared" si="0"/>
        <v>0</v>
      </c>
      <c r="T18" s="66">
        <f t="shared" si="1"/>
        <v>0</v>
      </c>
      <c r="U18" s="66">
        <f t="shared" si="2"/>
        <v>0</v>
      </c>
      <c r="V18" s="66">
        <f t="shared" si="3"/>
        <v>0</v>
      </c>
      <c r="W18" s="66">
        <f t="shared" si="4"/>
        <v>0</v>
      </c>
      <c r="X18" s="43" t="str">
        <f t="shared" ca="1" si="13"/>
        <v/>
      </c>
      <c r="Y18" s="44" t="str">
        <f t="shared" ca="1" si="10"/>
        <v/>
      </c>
      <c r="Z18" s="164"/>
      <c r="AA18" s="164"/>
      <c r="AB18" s="160"/>
      <c r="AC18" s="160"/>
      <c r="AD18" s="160"/>
      <c r="AE18" s="160"/>
      <c r="AF18" s="63" t="e">
        <f t="shared" si="5"/>
        <v>#N/A</v>
      </c>
      <c r="AG18" s="63" t="e">
        <f t="shared" si="6"/>
        <v>#N/A</v>
      </c>
      <c r="AH18" s="64" t="e">
        <f t="shared" si="11"/>
        <v>#N/A</v>
      </c>
      <c r="AI18" s="65">
        <f t="shared" ca="1" si="7"/>
        <v>44511</v>
      </c>
      <c r="AJ18" s="66" t="e">
        <f t="shared" ca="1" si="12"/>
        <v>#N/A</v>
      </c>
      <c r="AK18" s="66">
        <f>SUMIFS(Cost!$E:$E,Cost!$B:$B,Blackvue!$B$18,Cost!$C:$C,Blackvue!O18)</f>
        <v>0</v>
      </c>
      <c r="AL18" s="66">
        <f>SUMIFS(Cost!$E:$E,Cost!$B:$B,Blackvue!$B$18,Cost!$C:$C,Blackvue!P18)</f>
        <v>0</v>
      </c>
      <c r="AM18" s="66">
        <f>SUMIFS(Cost!$E:$E,Cost!$B:$B,Blackvue!$B$18,Cost!$C:$C,Blackvue!Q18)</f>
        <v>0</v>
      </c>
      <c r="AN18" s="66">
        <f>SUMIFS(Cost!$E:$E,Cost!$B:$B,Blackvue!$B$18,Cost!$C:$C,Blackvue!R18)</f>
        <v>0</v>
      </c>
      <c r="AO18" s="66">
        <f t="shared" si="8"/>
        <v>0</v>
      </c>
      <c r="AP18" s="66">
        <f>SUMIFS(Cost!$F:$F,Cost!$B:$B,Blackvue!B18,Cost!$C:$C,Blackvue!O18)</f>
        <v>0</v>
      </c>
      <c r="AQ18" s="66">
        <f>SUMIFS(Cost!$F:$F,Cost!$B:$B,Blackvue!B18,Cost!$C:$C,Blackvue!P18)</f>
        <v>0</v>
      </c>
      <c r="AR18" s="66">
        <f>SUMIFS(Cost!$F:$F,Cost!$B:$B,Blackvue!B18,Cost!$C:$C,Blackvue!Q18)</f>
        <v>0</v>
      </c>
      <c r="AS18" s="66">
        <f>SUMIFS(Cost!$F:$F,Cost!$B:$B,Blackvue!B18,Cost!$C:$C,Blackvue!R18)</f>
        <v>0</v>
      </c>
      <c r="AT18" s="14" t="str">
        <f t="shared" si="9"/>
        <v/>
      </c>
      <c r="AX18" t="s">
        <v>33</v>
      </c>
      <c r="BA18" s="145" t="s">
        <v>74</v>
      </c>
    </row>
    <row r="19" spans="1:58" ht="15.75" thickBot="1">
      <c r="A19" s="41">
        <v>12</v>
      </c>
      <c r="B19" s="42" t="str">
        <f>IFERROR(VLOOKUP(AT19,Model!$A$3:$B$63,2,FALSE),"")</f>
        <v/>
      </c>
      <c r="C19" s="77"/>
      <c r="D19" s="56"/>
      <c r="E19" s="57"/>
      <c r="F19" s="56"/>
      <c r="G19" s="55"/>
      <c r="H19" s="56"/>
      <c r="I19" s="56"/>
      <c r="J19" s="56"/>
      <c r="K19" s="56"/>
      <c r="L19" s="57"/>
      <c r="M19" s="55"/>
      <c r="N19" s="58"/>
      <c r="O19" s="42"/>
      <c r="P19" s="42"/>
      <c r="Q19" s="42"/>
      <c r="R19" s="42"/>
      <c r="S19" s="66">
        <f t="shared" si="0"/>
        <v>0</v>
      </c>
      <c r="T19" s="66">
        <f t="shared" si="1"/>
        <v>0</v>
      </c>
      <c r="U19" s="66">
        <f t="shared" si="2"/>
        <v>0</v>
      </c>
      <c r="V19" s="66">
        <f t="shared" si="3"/>
        <v>0</v>
      </c>
      <c r="W19" s="66">
        <f t="shared" si="4"/>
        <v>0</v>
      </c>
      <c r="X19" s="43" t="str">
        <f t="shared" ca="1" si="13"/>
        <v/>
      </c>
      <c r="Y19" s="44" t="str">
        <f t="shared" ca="1" si="10"/>
        <v/>
      </c>
      <c r="Z19" s="164"/>
      <c r="AA19" s="164"/>
      <c r="AB19" s="160"/>
      <c r="AC19" s="160"/>
      <c r="AD19" s="160"/>
      <c r="AE19" s="160"/>
      <c r="AF19" s="63" t="e">
        <f t="shared" si="5"/>
        <v>#N/A</v>
      </c>
      <c r="AG19" s="63" t="e">
        <f t="shared" si="6"/>
        <v>#N/A</v>
      </c>
      <c r="AH19" s="64" t="e">
        <f t="shared" si="11"/>
        <v>#N/A</v>
      </c>
      <c r="AI19" s="65">
        <f t="shared" ca="1" si="7"/>
        <v>44511</v>
      </c>
      <c r="AJ19" s="66" t="e">
        <f t="shared" ca="1" si="12"/>
        <v>#N/A</v>
      </c>
      <c r="AK19" s="66">
        <f>SUMIFS(Cost!$E:$E,Cost!$B:$B,Blackvue!$B$19,Cost!$C:$C,Blackvue!O19)</f>
        <v>0</v>
      </c>
      <c r="AL19" s="66">
        <f>SUMIFS(Cost!$E:$E,Cost!$B:$B,Blackvue!$B$19,Cost!$C:$C,Blackvue!P19)</f>
        <v>0</v>
      </c>
      <c r="AM19" s="66">
        <f>SUMIFS(Cost!$E:$E,Cost!$B:$B,Blackvue!$B$19,Cost!$C:$C,Blackvue!Q19)</f>
        <v>0</v>
      </c>
      <c r="AN19" s="66">
        <f>SUMIFS(Cost!$E:$E,Cost!$B:$B,Blackvue!$B$19,Cost!$C:$C,Blackvue!R19)</f>
        <v>0</v>
      </c>
      <c r="AO19" s="66">
        <f t="shared" si="8"/>
        <v>0</v>
      </c>
      <c r="AP19" s="66">
        <f>SUMIFS(Cost!$F:$F,Cost!$B:$B,Blackvue!B19,Cost!$C:$C,Blackvue!O19)</f>
        <v>0</v>
      </c>
      <c r="AQ19" s="66">
        <f>SUMIFS(Cost!$F:$F,Cost!$B:$B,Blackvue!B19,Cost!$C:$C,Blackvue!P19)</f>
        <v>0</v>
      </c>
      <c r="AR19" s="66">
        <f>SUMIFS(Cost!$F:$F,Cost!$B:$B,Blackvue!B19,Cost!$C:$C,Blackvue!Q19)</f>
        <v>0</v>
      </c>
      <c r="AS19" s="66">
        <f>SUMIFS(Cost!$F:$F,Cost!$B:$B,Blackvue!B19,Cost!$C:$C,Blackvue!R19)</f>
        <v>0</v>
      </c>
      <c r="AT19" s="14" t="str">
        <f t="shared" si="9"/>
        <v/>
      </c>
      <c r="AX19" t="s">
        <v>34</v>
      </c>
      <c r="BA19" s="145" t="s">
        <v>96</v>
      </c>
    </row>
    <row r="20" spans="1:58" ht="15.75" thickBot="1">
      <c r="A20" s="41">
        <v>13</v>
      </c>
      <c r="B20" s="42" t="str">
        <f>IFERROR(VLOOKUP(AT20,Model!$A$3:$B$63,2,FALSE),"")</f>
        <v/>
      </c>
      <c r="C20" s="77"/>
      <c r="D20" s="56"/>
      <c r="E20" s="57"/>
      <c r="F20" s="56"/>
      <c r="G20" s="55"/>
      <c r="H20" s="56"/>
      <c r="I20" s="56"/>
      <c r="J20" s="56"/>
      <c r="K20" s="56"/>
      <c r="L20" s="57"/>
      <c r="M20" s="55"/>
      <c r="N20" s="58"/>
      <c r="O20" s="42"/>
      <c r="P20" s="42"/>
      <c r="Q20" s="42"/>
      <c r="R20" s="42"/>
      <c r="S20" s="66">
        <f t="shared" si="0"/>
        <v>0</v>
      </c>
      <c r="T20" s="66">
        <f t="shared" si="1"/>
        <v>0</v>
      </c>
      <c r="U20" s="66">
        <f t="shared" si="2"/>
        <v>0</v>
      </c>
      <c r="V20" s="66">
        <f t="shared" si="3"/>
        <v>0</v>
      </c>
      <c r="W20" s="66">
        <f t="shared" si="4"/>
        <v>0</v>
      </c>
      <c r="X20" s="43" t="str">
        <f t="shared" ca="1" si="13"/>
        <v/>
      </c>
      <c r="Y20" s="44" t="str">
        <f t="shared" ca="1" si="10"/>
        <v/>
      </c>
      <c r="Z20" s="164"/>
      <c r="AA20" s="164"/>
      <c r="AB20" s="160"/>
      <c r="AC20" s="160"/>
      <c r="AD20" s="160"/>
      <c r="AE20" s="160"/>
      <c r="AF20" s="63" t="e">
        <f t="shared" si="5"/>
        <v>#N/A</v>
      </c>
      <c r="AG20" s="63" t="e">
        <f t="shared" si="6"/>
        <v>#N/A</v>
      </c>
      <c r="AH20" s="64" t="e">
        <f t="shared" si="11"/>
        <v>#N/A</v>
      </c>
      <c r="AI20" s="65">
        <f t="shared" ca="1" si="7"/>
        <v>44511</v>
      </c>
      <c r="AJ20" s="66" t="e">
        <f t="shared" ca="1" si="12"/>
        <v>#N/A</v>
      </c>
      <c r="AK20" s="66">
        <f>SUMIFS(Cost!$E:$E,Cost!$B:$B,Blackvue!$B$20,Cost!$C:$C,Blackvue!O20)</f>
        <v>0</v>
      </c>
      <c r="AL20" s="66">
        <f>SUMIFS(Cost!$E:$E,Cost!$B:$B,Blackvue!$B$20,Cost!$C:$C,Blackvue!P20)</f>
        <v>0</v>
      </c>
      <c r="AM20" s="66">
        <f>SUMIFS(Cost!$E:$E,Cost!$B:$B,Blackvue!$B$20,Cost!$C:$C,Blackvue!Q20)</f>
        <v>0</v>
      </c>
      <c r="AN20" s="66">
        <f>SUMIFS(Cost!$E:$E,Cost!$B:$B,Blackvue!$B$20,Cost!$C:$C,Blackvue!R20)</f>
        <v>0</v>
      </c>
      <c r="AO20" s="66">
        <f t="shared" si="8"/>
        <v>0</v>
      </c>
      <c r="AP20" s="66">
        <f>SUMIFS(Cost!$F:$F,Cost!$B:$B,Blackvue!B20,Cost!$C:$C,Blackvue!O20)</f>
        <v>0</v>
      </c>
      <c r="AQ20" s="66">
        <f>SUMIFS(Cost!$F:$F,Cost!$B:$B,Blackvue!B20,Cost!$C:$C,Blackvue!P20)</f>
        <v>0</v>
      </c>
      <c r="AR20" s="66">
        <f>SUMIFS(Cost!$F:$F,Cost!$B:$B,Blackvue!B20,Cost!$C:$C,Blackvue!Q20)</f>
        <v>0</v>
      </c>
      <c r="AS20" s="66">
        <f>SUMIFS(Cost!$F:$F,Cost!$B:$B,Blackvue!B20,Cost!$C:$C,Blackvue!R20)</f>
        <v>0</v>
      </c>
      <c r="AT20" s="14" t="str">
        <f t="shared" si="9"/>
        <v/>
      </c>
      <c r="AX20" t="s">
        <v>35</v>
      </c>
      <c r="BA20" s="145" t="s">
        <v>137</v>
      </c>
      <c r="BE20" s="61"/>
    </row>
    <row r="21" spans="1:58" ht="15.75" thickBot="1">
      <c r="A21" s="41">
        <v>14</v>
      </c>
      <c r="B21" s="42" t="str">
        <f>IFERROR(VLOOKUP(AT21,Model!$A$3:$B$63,2,FALSE),"")</f>
        <v/>
      </c>
      <c r="C21" s="77"/>
      <c r="D21" s="56"/>
      <c r="E21" s="57"/>
      <c r="F21" s="56"/>
      <c r="G21" s="55"/>
      <c r="H21" s="56"/>
      <c r="I21" s="56"/>
      <c r="J21" s="56"/>
      <c r="K21" s="56"/>
      <c r="L21" s="57"/>
      <c r="M21" s="55"/>
      <c r="N21" s="58"/>
      <c r="O21" s="42"/>
      <c r="P21" s="42"/>
      <c r="Q21" s="42"/>
      <c r="R21" s="42"/>
      <c r="S21" s="66">
        <f t="shared" si="0"/>
        <v>0</v>
      </c>
      <c r="T21" s="66">
        <f t="shared" si="1"/>
        <v>0</v>
      </c>
      <c r="U21" s="66">
        <f t="shared" si="2"/>
        <v>0</v>
      </c>
      <c r="V21" s="66">
        <f t="shared" si="3"/>
        <v>0</v>
      </c>
      <c r="W21" s="66">
        <f t="shared" si="4"/>
        <v>0</v>
      </c>
      <c r="X21" s="43" t="str">
        <f t="shared" ca="1" si="13"/>
        <v/>
      </c>
      <c r="Y21" s="44" t="str">
        <f t="shared" ca="1" si="10"/>
        <v/>
      </c>
      <c r="Z21" s="164"/>
      <c r="AA21" s="164"/>
      <c r="AB21" s="160"/>
      <c r="AC21" s="160"/>
      <c r="AD21" s="160"/>
      <c r="AE21" s="160"/>
      <c r="AF21" s="63" t="e">
        <f t="shared" si="5"/>
        <v>#N/A</v>
      </c>
      <c r="AG21" s="63" t="e">
        <f t="shared" si="6"/>
        <v>#N/A</v>
      </c>
      <c r="AH21" s="64" t="e">
        <f t="shared" si="11"/>
        <v>#N/A</v>
      </c>
      <c r="AI21" s="65">
        <f t="shared" ca="1" si="7"/>
        <v>44511</v>
      </c>
      <c r="AJ21" s="66" t="e">
        <f t="shared" ca="1" si="12"/>
        <v>#N/A</v>
      </c>
      <c r="AK21" s="66">
        <f>SUMIFS(Cost!$E:$E,Cost!$B:$B,Blackvue!$B$21,Cost!$C:$C,Blackvue!O21)</f>
        <v>0</v>
      </c>
      <c r="AL21" s="66">
        <f>SUMIFS(Cost!$E:$E,Cost!$B:$B,Blackvue!$B$21,Cost!$C:$C,Blackvue!P21)</f>
        <v>0</v>
      </c>
      <c r="AM21" s="66">
        <f>SUMIFS(Cost!$E:$E,Cost!$B:$B,Blackvue!$B$21,Cost!$C:$C,Blackvue!Q21)</f>
        <v>0</v>
      </c>
      <c r="AN21" s="66">
        <f>SUMIFS(Cost!$E:$E,Cost!$B:$B,Blackvue!$B$21,Cost!$C:$C,Blackvue!R21)</f>
        <v>0</v>
      </c>
      <c r="AO21" s="66">
        <f t="shared" si="8"/>
        <v>0</v>
      </c>
      <c r="AP21" s="66">
        <f>SUMIFS(Cost!$F:$F,Cost!$B:$B,Blackvue!B21,Cost!$C:$C,Blackvue!O21)</f>
        <v>0</v>
      </c>
      <c r="AQ21" s="66">
        <f>SUMIFS(Cost!$F:$F,Cost!$B:$B,Blackvue!B21,Cost!$C:$C,Blackvue!P21)</f>
        <v>0</v>
      </c>
      <c r="AR21" s="66">
        <f>SUMIFS(Cost!$F:$F,Cost!$B:$B,Blackvue!B21,Cost!$C:$C,Blackvue!Q21)</f>
        <v>0</v>
      </c>
      <c r="AS21" s="66">
        <f>SUMIFS(Cost!$F:$F,Cost!$B:$B,Blackvue!B21,Cost!$C:$C,Blackvue!R21)</f>
        <v>0</v>
      </c>
      <c r="AT21" s="14" t="str">
        <f t="shared" si="9"/>
        <v/>
      </c>
      <c r="AX21" t="s">
        <v>36</v>
      </c>
      <c r="BA21" s="145" t="s">
        <v>73</v>
      </c>
      <c r="BE21" s="61"/>
    </row>
    <row r="22" spans="1:58" ht="15.75" thickBot="1">
      <c r="A22" s="41">
        <v>15</v>
      </c>
      <c r="B22" s="42" t="str">
        <f>IFERROR(VLOOKUP(AT22,Model!$A$3:$B$63,2,FALSE),"")</f>
        <v/>
      </c>
      <c r="C22" s="77"/>
      <c r="D22" s="56"/>
      <c r="E22" s="57"/>
      <c r="F22" s="56"/>
      <c r="G22" s="55"/>
      <c r="H22" s="56"/>
      <c r="I22" s="56"/>
      <c r="J22" s="56"/>
      <c r="K22" s="56"/>
      <c r="L22" s="57"/>
      <c r="M22" s="55"/>
      <c r="N22" s="58"/>
      <c r="O22" s="42"/>
      <c r="P22" s="42"/>
      <c r="Q22" s="42"/>
      <c r="R22" s="42"/>
      <c r="S22" s="66">
        <f t="shared" si="0"/>
        <v>0</v>
      </c>
      <c r="T22" s="66">
        <f t="shared" si="1"/>
        <v>0</v>
      </c>
      <c r="U22" s="66">
        <f t="shared" si="2"/>
        <v>0</v>
      </c>
      <c r="V22" s="66">
        <f t="shared" si="3"/>
        <v>0</v>
      </c>
      <c r="W22" s="66">
        <f t="shared" si="4"/>
        <v>0</v>
      </c>
      <c r="X22" s="43" t="str">
        <f t="shared" ca="1" si="13"/>
        <v/>
      </c>
      <c r="Y22" s="44" t="str">
        <f t="shared" ca="1" si="10"/>
        <v/>
      </c>
      <c r="Z22" s="164"/>
      <c r="AA22" s="164"/>
      <c r="AB22" s="160"/>
      <c r="AC22" s="160"/>
      <c r="AD22" s="160"/>
      <c r="AE22" s="160"/>
      <c r="AF22" s="63" t="e">
        <f t="shared" si="5"/>
        <v>#N/A</v>
      </c>
      <c r="AG22" s="63" t="e">
        <f t="shared" si="6"/>
        <v>#N/A</v>
      </c>
      <c r="AH22" s="64" t="e">
        <f t="shared" si="11"/>
        <v>#N/A</v>
      </c>
      <c r="AI22" s="65">
        <f t="shared" ca="1" si="7"/>
        <v>44511</v>
      </c>
      <c r="AJ22" s="66" t="e">
        <f t="shared" ca="1" si="12"/>
        <v>#N/A</v>
      </c>
      <c r="AK22" s="66">
        <f>SUMIFS(Cost!$E:$E,Cost!$B:$B,Blackvue!$B$22,Cost!$C:$C,Blackvue!O22)</f>
        <v>0</v>
      </c>
      <c r="AL22" s="66">
        <f>SUMIFS(Cost!$E:$E,Cost!$B:$B,Blackvue!$B$22,Cost!$C:$C,Blackvue!P22)</f>
        <v>0</v>
      </c>
      <c r="AM22" s="66">
        <f>SUMIFS(Cost!$E:$E,Cost!$B:$B,Blackvue!$B$22,Cost!$C:$C,Blackvue!Q22)</f>
        <v>0</v>
      </c>
      <c r="AN22" s="66">
        <f>SUMIFS(Cost!$E:$E,Cost!$B:$B,Blackvue!$B$22,Cost!$C:$C,Blackvue!R22)</f>
        <v>0</v>
      </c>
      <c r="AO22" s="66">
        <f t="shared" si="8"/>
        <v>0</v>
      </c>
      <c r="AP22" s="66">
        <f>SUMIFS(Cost!$F:$F,Cost!$B:$B,Blackvue!B22,Cost!$C:$C,Blackvue!O22)</f>
        <v>0</v>
      </c>
      <c r="AQ22" s="66">
        <f>SUMIFS(Cost!$F:$F,Cost!$B:$B,Blackvue!B22,Cost!$C:$C,Blackvue!P22)</f>
        <v>0</v>
      </c>
      <c r="AR22" s="66">
        <f>SUMIFS(Cost!$F:$F,Cost!$B:$B,Blackvue!B22,Cost!$C:$C,Blackvue!Q22)</f>
        <v>0</v>
      </c>
      <c r="AS22" s="66">
        <f>SUMIFS(Cost!$F:$F,Cost!$B:$B,Blackvue!B22,Cost!$C:$C,Blackvue!R22)</f>
        <v>0</v>
      </c>
      <c r="AT22" s="14" t="str">
        <f t="shared" si="9"/>
        <v/>
      </c>
      <c r="AX22" t="s">
        <v>37</v>
      </c>
      <c r="BA22" s="145" t="s">
        <v>82</v>
      </c>
    </row>
    <row r="23" spans="1:58" ht="15.75" thickBot="1">
      <c r="A23" s="41">
        <v>16</v>
      </c>
      <c r="B23" s="42" t="str">
        <f>IFERROR(VLOOKUP(AT23,Model!$A$3:$B$63,2,FALSE),"")</f>
        <v/>
      </c>
      <c r="C23" s="77"/>
      <c r="D23" s="56"/>
      <c r="E23" s="57"/>
      <c r="F23" s="56"/>
      <c r="G23" s="55"/>
      <c r="H23" s="56"/>
      <c r="I23" s="56"/>
      <c r="J23" s="56"/>
      <c r="K23" s="56"/>
      <c r="L23" s="57"/>
      <c r="M23" s="55"/>
      <c r="N23" s="58"/>
      <c r="O23" s="42"/>
      <c r="P23" s="42"/>
      <c r="Q23" s="42"/>
      <c r="R23" s="42"/>
      <c r="S23" s="66">
        <f t="shared" si="0"/>
        <v>0</v>
      </c>
      <c r="T23" s="66">
        <f t="shared" si="1"/>
        <v>0</v>
      </c>
      <c r="U23" s="66">
        <f t="shared" si="2"/>
        <v>0</v>
      </c>
      <c r="V23" s="66">
        <f t="shared" si="3"/>
        <v>0</v>
      </c>
      <c r="W23" s="66">
        <f t="shared" si="4"/>
        <v>0</v>
      </c>
      <c r="X23" s="43" t="str">
        <f t="shared" ca="1" si="13"/>
        <v/>
      </c>
      <c r="Y23" s="44" t="str">
        <f t="shared" ca="1" si="10"/>
        <v/>
      </c>
      <c r="Z23" s="164"/>
      <c r="AA23" s="164"/>
      <c r="AB23" s="160"/>
      <c r="AC23" s="160"/>
      <c r="AD23" s="160"/>
      <c r="AE23" s="160"/>
      <c r="AF23" s="63" t="e">
        <f t="shared" si="5"/>
        <v>#N/A</v>
      </c>
      <c r="AG23" s="63" t="e">
        <f t="shared" si="6"/>
        <v>#N/A</v>
      </c>
      <c r="AH23" s="64" t="e">
        <f t="shared" si="11"/>
        <v>#N/A</v>
      </c>
      <c r="AI23" s="65">
        <f t="shared" ca="1" si="7"/>
        <v>44511</v>
      </c>
      <c r="AJ23" s="66" t="e">
        <f t="shared" ca="1" si="12"/>
        <v>#N/A</v>
      </c>
      <c r="AK23" s="66">
        <f>SUMIFS(Cost!$E:$E,Cost!$B:$B,Blackvue!$B$23,Cost!$C:$C,Blackvue!O23)</f>
        <v>0</v>
      </c>
      <c r="AL23" s="66">
        <f>SUMIFS(Cost!$E:$E,Cost!$B:$B,Blackvue!$B$23,Cost!$C:$C,Blackvue!P23)</f>
        <v>0</v>
      </c>
      <c r="AM23" s="66">
        <f>SUMIFS(Cost!$E:$E,Cost!$B:$B,Blackvue!$B$23,Cost!$C:$C,Blackvue!Q23)</f>
        <v>0</v>
      </c>
      <c r="AN23" s="66">
        <f>SUMIFS(Cost!$E:$E,Cost!$B:$B,Blackvue!$B$23,Cost!$C:$C,Blackvue!R23)</f>
        <v>0</v>
      </c>
      <c r="AO23" s="66">
        <f t="shared" si="8"/>
        <v>0</v>
      </c>
      <c r="AP23" s="66">
        <f>SUMIFS(Cost!$F:$F,Cost!$B:$B,Blackvue!B23,Cost!$C:$C,Blackvue!O23)</f>
        <v>0</v>
      </c>
      <c r="AQ23" s="66">
        <f>SUMIFS(Cost!$F:$F,Cost!$B:$B,Blackvue!B23,Cost!$C:$C,Blackvue!P23)</f>
        <v>0</v>
      </c>
      <c r="AR23" s="66">
        <f>SUMIFS(Cost!$F:$F,Cost!$B:$B,Blackvue!B23,Cost!$C:$C,Blackvue!Q23)</f>
        <v>0</v>
      </c>
      <c r="AS23" s="66">
        <f>SUMIFS(Cost!$F:$F,Cost!$B:$B,Blackvue!B23,Cost!$C:$C,Blackvue!R23)</f>
        <v>0</v>
      </c>
      <c r="AT23" s="14" t="str">
        <f t="shared" si="9"/>
        <v/>
      </c>
      <c r="AX23" t="s">
        <v>38</v>
      </c>
      <c r="BA23" s="145" t="s">
        <v>72</v>
      </c>
    </row>
    <row r="24" spans="1:58" ht="15.75" thickBot="1">
      <c r="A24" s="41">
        <v>17</v>
      </c>
      <c r="B24" s="42" t="str">
        <f>IFERROR(VLOOKUP(AT24,Model!$A$3:$B$63,2,FALSE),"")</f>
        <v/>
      </c>
      <c r="C24" s="77"/>
      <c r="D24" s="56"/>
      <c r="E24" s="57"/>
      <c r="F24" s="56"/>
      <c r="G24" s="55"/>
      <c r="H24" s="56"/>
      <c r="I24" s="56"/>
      <c r="J24" s="56"/>
      <c r="K24" s="56"/>
      <c r="L24" s="57"/>
      <c r="M24" s="55"/>
      <c r="N24" s="58"/>
      <c r="O24" s="42"/>
      <c r="P24" s="42"/>
      <c r="Q24" s="42"/>
      <c r="R24" s="42"/>
      <c r="S24" s="66">
        <f t="shared" si="0"/>
        <v>0</v>
      </c>
      <c r="T24" s="66">
        <f t="shared" si="1"/>
        <v>0</v>
      </c>
      <c r="U24" s="66">
        <f t="shared" si="2"/>
        <v>0</v>
      </c>
      <c r="V24" s="66">
        <f t="shared" si="3"/>
        <v>0</v>
      </c>
      <c r="W24" s="66">
        <f t="shared" si="4"/>
        <v>0</v>
      </c>
      <c r="X24" s="43" t="str">
        <f t="shared" ca="1" si="13"/>
        <v/>
      </c>
      <c r="Y24" s="44" t="str">
        <f t="shared" ca="1" si="10"/>
        <v/>
      </c>
      <c r="Z24" s="164"/>
      <c r="AA24" s="164"/>
      <c r="AB24" s="160"/>
      <c r="AC24" s="160"/>
      <c r="AD24" s="160"/>
      <c r="AE24" s="160"/>
      <c r="AF24" s="63" t="e">
        <f t="shared" si="5"/>
        <v>#N/A</v>
      </c>
      <c r="AG24" s="63" t="e">
        <f t="shared" si="6"/>
        <v>#N/A</v>
      </c>
      <c r="AH24" s="64" t="e">
        <f t="shared" si="11"/>
        <v>#N/A</v>
      </c>
      <c r="AI24" s="65">
        <f t="shared" ca="1" si="7"/>
        <v>44511</v>
      </c>
      <c r="AJ24" s="66" t="e">
        <f t="shared" ca="1" si="12"/>
        <v>#N/A</v>
      </c>
      <c r="AK24" s="66">
        <f>SUMIFS(Cost!$E:$E,Cost!$B:$B,Blackvue!$B$24,Cost!$C:$C,Blackvue!O24)</f>
        <v>0</v>
      </c>
      <c r="AL24" s="66">
        <f>SUMIFS(Cost!$E:$E,Cost!$B:$B,Blackvue!$B$24,Cost!$C:$C,Blackvue!P24)</f>
        <v>0</v>
      </c>
      <c r="AM24" s="66">
        <f>SUMIFS(Cost!$E:$E,Cost!$B:$B,Blackvue!$B$24,Cost!$C:$C,Blackvue!Q24)</f>
        <v>0</v>
      </c>
      <c r="AN24" s="66">
        <f>SUMIFS(Cost!$E:$E,Cost!$B:$B,Blackvue!$B$24,Cost!$C:$C,Blackvue!R24)</f>
        <v>0</v>
      </c>
      <c r="AO24" s="66">
        <f t="shared" si="8"/>
        <v>0</v>
      </c>
      <c r="AP24" s="66">
        <f>SUMIFS(Cost!$F:$F,Cost!$B:$B,Blackvue!B24,Cost!$C:$C,Blackvue!O24)</f>
        <v>0</v>
      </c>
      <c r="AQ24" s="66">
        <f>SUMIFS(Cost!$F:$F,Cost!$B:$B,Blackvue!B24,Cost!$C:$C,Blackvue!P24)</f>
        <v>0</v>
      </c>
      <c r="AR24" s="66">
        <f>SUMIFS(Cost!$F:$F,Cost!$B:$B,Blackvue!B24,Cost!$C:$C,Blackvue!Q24)</f>
        <v>0</v>
      </c>
      <c r="AS24" s="66">
        <f>SUMIFS(Cost!$F:$F,Cost!$B:$B,Blackvue!B24,Cost!$C:$C,Blackvue!R24)</f>
        <v>0</v>
      </c>
      <c r="AT24" s="14" t="str">
        <f t="shared" si="9"/>
        <v/>
      </c>
      <c r="AX24" t="s">
        <v>39</v>
      </c>
      <c r="BA24" s="145" t="s">
        <v>138</v>
      </c>
    </row>
    <row r="25" spans="1:58" ht="15.75" thickBot="1">
      <c r="A25" s="41">
        <v>18</v>
      </c>
      <c r="B25" s="42" t="str">
        <f>IFERROR(VLOOKUP(AT25,Model!$A$3:$B$63,2,FALSE),"")</f>
        <v/>
      </c>
      <c r="C25" s="77"/>
      <c r="D25" s="56"/>
      <c r="E25" s="57"/>
      <c r="F25" s="56"/>
      <c r="G25" s="55"/>
      <c r="H25" s="56"/>
      <c r="I25" s="56"/>
      <c r="J25" s="56"/>
      <c r="K25" s="56"/>
      <c r="L25" s="57"/>
      <c r="M25" s="55"/>
      <c r="N25" s="58"/>
      <c r="O25" s="42"/>
      <c r="P25" s="42"/>
      <c r="Q25" s="42"/>
      <c r="R25" s="42"/>
      <c r="S25" s="66">
        <f t="shared" si="0"/>
        <v>0</v>
      </c>
      <c r="T25" s="66">
        <f t="shared" si="1"/>
        <v>0</v>
      </c>
      <c r="U25" s="66">
        <f t="shared" si="2"/>
        <v>0</v>
      </c>
      <c r="V25" s="66">
        <f t="shared" si="3"/>
        <v>0</v>
      </c>
      <c r="W25" s="66">
        <f t="shared" si="4"/>
        <v>0</v>
      </c>
      <c r="X25" s="43" t="str">
        <f t="shared" ca="1" si="13"/>
        <v/>
      </c>
      <c r="Y25" s="44" t="str">
        <f t="shared" ca="1" si="10"/>
        <v/>
      </c>
      <c r="Z25" s="164"/>
      <c r="AA25" s="164"/>
      <c r="AB25" s="160"/>
      <c r="AC25" s="160"/>
      <c r="AD25" s="160"/>
      <c r="AE25" s="160"/>
      <c r="AF25" s="63" t="e">
        <f t="shared" si="5"/>
        <v>#N/A</v>
      </c>
      <c r="AG25" s="63" t="e">
        <f t="shared" si="6"/>
        <v>#N/A</v>
      </c>
      <c r="AH25" s="64" t="e">
        <f t="shared" si="11"/>
        <v>#N/A</v>
      </c>
      <c r="AI25" s="65">
        <f t="shared" ca="1" si="7"/>
        <v>44511</v>
      </c>
      <c r="AJ25" s="66" t="e">
        <f t="shared" ca="1" si="12"/>
        <v>#N/A</v>
      </c>
      <c r="AK25" s="66">
        <f>SUMIFS(Cost!$E:$E,Cost!$B:$B,Blackvue!$B$25,Cost!$C:$C,Blackvue!O25)</f>
        <v>0</v>
      </c>
      <c r="AL25" s="66">
        <f>SUMIFS(Cost!$E:$E,Cost!$B:$B,Blackvue!$B$25,Cost!$C:$C,Blackvue!P25)</f>
        <v>0</v>
      </c>
      <c r="AM25" s="66">
        <f>SUMIFS(Cost!$E:$E,Cost!$B:$B,Blackvue!$B$25,Cost!$C:$C,Blackvue!Q25)</f>
        <v>0</v>
      </c>
      <c r="AN25" s="66">
        <f>SUMIFS(Cost!$E:$E,Cost!$B:$B,Blackvue!$B$25,Cost!$C:$C,Blackvue!R25)</f>
        <v>0</v>
      </c>
      <c r="AO25" s="66">
        <f t="shared" si="8"/>
        <v>0</v>
      </c>
      <c r="AP25" s="66">
        <f>SUMIFS(Cost!$F:$F,Cost!$B:$B,Blackvue!B25,Cost!$C:$C,Blackvue!O25)</f>
        <v>0</v>
      </c>
      <c r="AQ25" s="66">
        <f>SUMIFS(Cost!$F:$F,Cost!$B:$B,Blackvue!B25,Cost!$C:$C,Blackvue!P25)</f>
        <v>0</v>
      </c>
      <c r="AR25" s="66">
        <f>SUMIFS(Cost!$F:$F,Cost!$B:$B,Blackvue!B25,Cost!$C:$C,Blackvue!Q25)</f>
        <v>0</v>
      </c>
      <c r="AS25" s="66">
        <f>SUMIFS(Cost!$F:$F,Cost!$B:$B,Blackvue!B25,Cost!$C:$C,Blackvue!R25)</f>
        <v>0</v>
      </c>
      <c r="AT25" s="14" t="str">
        <f t="shared" si="9"/>
        <v/>
      </c>
      <c r="AX25" t="s">
        <v>40</v>
      </c>
      <c r="BA25" s="145" t="s">
        <v>139</v>
      </c>
    </row>
    <row r="26" spans="1:58" ht="15.75" thickBot="1">
      <c r="A26" s="41">
        <v>19</v>
      </c>
      <c r="B26" s="42" t="str">
        <f>IFERROR(VLOOKUP(AT26,Model!$A$3:$B$63,2,FALSE),"")</f>
        <v/>
      </c>
      <c r="C26" s="77"/>
      <c r="D26" s="56"/>
      <c r="E26" s="57"/>
      <c r="F26" s="56"/>
      <c r="G26" s="55"/>
      <c r="H26" s="56"/>
      <c r="I26" s="56"/>
      <c r="J26" s="56"/>
      <c r="K26" s="56"/>
      <c r="L26" s="57"/>
      <c r="M26" s="55"/>
      <c r="N26" s="58"/>
      <c r="O26" s="42"/>
      <c r="P26" s="42"/>
      <c r="Q26" s="42"/>
      <c r="R26" s="42"/>
      <c r="S26" s="66">
        <f t="shared" si="0"/>
        <v>0</v>
      </c>
      <c r="T26" s="66">
        <f t="shared" si="1"/>
        <v>0</v>
      </c>
      <c r="U26" s="66">
        <f t="shared" si="2"/>
        <v>0</v>
      </c>
      <c r="V26" s="66">
        <f t="shared" si="3"/>
        <v>0</v>
      </c>
      <c r="W26" s="66">
        <f t="shared" si="4"/>
        <v>0</v>
      </c>
      <c r="X26" s="43" t="str">
        <f t="shared" ca="1" si="13"/>
        <v/>
      </c>
      <c r="Y26" s="44" t="str">
        <f t="shared" ca="1" si="10"/>
        <v/>
      </c>
      <c r="Z26" s="160"/>
      <c r="AA26" s="160"/>
      <c r="AB26" s="160"/>
      <c r="AC26" s="160"/>
      <c r="AD26" s="160"/>
      <c r="AE26" s="160"/>
      <c r="AF26" s="63" t="e">
        <f t="shared" si="5"/>
        <v>#N/A</v>
      </c>
      <c r="AG26" s="63" t="e">
        <f t="shared" si="6"/>
        <v>#N/A</v>
      </c>
      <c r="AH26" s="64" t="e">
        <f t="shared" si="11"/>
        <v>#N/A</v>
      </c>
      <c r="AI26" s="65">
        <f t="shared" ca="1" si="7"/>
        <v>44511</v>
      </c>
      <c r="AJ26" s="66" t="e">
        <f t="shared" ca="1" si="12"/>
        <v>#N/A</v>
      </c>
      <c r="AK26" s="66">
        <f>SUMIFS(Cost!$E:$E,Cost!$B:$B,Blackvue!$B$26,Cost!$C:$C,Blackvue!O26)</f>
        <v>0</v>
      </c>
      <c r="AL26" s="66">
        <f>SUMIFS(Cost!$E:$E,Cost!$B:$B,Blackvue!$B$26,Cost!$C:$C,Blackvue!P26)</f>
        <v>0</v>
      </c>
      <c r="AM26" s="66">
        <f>SUMIFS(Cost!$E:$E,Cost!$B:$B,Blackvue!$B$26,Cost!$C:$C,Blackvue!Q26)</f>
        <v>0</v>
      </c>
      <c r="AN26" s="66">
        <f>SUMIFS(Cost!$E:$E,Cost!$B:$B,Blackvue!$B$26,Cost!$C:$C,Blackvue!R26)</f>
        <v>0</v>
      </c>
      <c r="AO26" s="66">
        <f t="shared" si="8"/>
        <v>0</v>
      </c>
      <c r="AP26" s="66">
        <f>SUMIFS(Cost!$F:$F,Cost!$B:$B,Blackvue!B26,Cost!$C:$C,Blackvue!O26)</f>
        <v>0</v>
      </c>
      <c r="AQ26" s="66">
        <f>SUMIFS(Cost!$F:$F,Cost!$B:$B,Blackvue!B26,Cost!$C:$C,Blackvue!P26)</f>
        <v>0</v>
      </c>
      <c r="AR26" s="66">
        <f>SUMIFS(Cost!$F:$F,Cost!$B:$B,Blackvue!B26,Cost!$C:$C,Blackvue!Q26)</f>
        <v>0</v>
      </c>
      <c r="AS26" s="66">
        <f>SUMIFS(Cost!$F:$F,Cost!$B:$B,Blackvue!B26,Cost!$C:$C,Blackvue!R26)</f>
        <v>0</v>
      </c>
      <c r="AT26" s="14" t="str">
        <f t="shared" si="9"/>
        <v/>
      </c>
      <c r="AX26" t="s">
        <v>41</v>
      </c>
      <c r="BA26" s="145" t="s">
        <v>140</v>
      </c>
    </row>
    <row r="27" spans="1:58" ht="15.75" thickBot="1">
      <c r="A27" s="41">
        <v>20</v>
      </c>
      <c r="B27" s="42" t="str">
        <f>IFERROR(VLOOKUP(AT27,Model!$A$3:$B$63,2,FALSE),"")</f>
        <v/>
      </c>
      <c r="C27" s="77"/>
      <c r="D27" s="56"/>
      <c r="E27" s="57"/>
      <c r="F27" s="56"/>
      <c r="G27" s="55"/>
      <c r="H27" s="56"/>
      <c r="I27" s="56"/>
      <c r="J27" s="56"/>
      <c r="K27" s="56"/>
      <c r="L27" s="57"/>
      <c r="M27" s="55"/>
      <c r="N27" s="58"/>
      <c r="O27" s="42"/>
      <c r="P27" s="42"/>
      <c r="Q27" s="42"/>
      <c r="R27" s="42"/>
      <c r="S27" s="66">
        <f t="shared" si="0"/>
        <v>0</v>
      </c>
      <c r="T27" s="66">
        <f t="shared" si="1"/>
        <v>0</v>
      </c>
      <c r="U27" s="66">
        <f t="shared" si="2"/>
        <v>0</v>
      </c>
      <c r="V27" s="66">
        <f t="shared" si="3"/>
        <v>0</v>
      </c>
      <c r="W27" s="66">
        <f t="shared" si="4"/>
        <v>0</v>
      </c>
      <c r="X27" s="43" t="str">
        <f t="shared" ca="1" si="13"/>
        <v/>
      </c>
      <c r="Y27" s="44" t="str">
        <f t="shared" ca="1" si="10"/>
        <v/>
      </c>
      <c r="Z27" s="160"/>
      <c r="AA27" s="160"/>
      <c r="AB27" s="160"/>
      <c r="AC27" s="160"/>
      <c r="AD27" s="160"/>
      <c r="AE27" s="160"/>
      <c r="AF27" s="63" t="e">
        <f t="shared" si="5"/>
        <v>#N/A</v>
      </c>
      <c r="AG27" s="63" t="e">
        <f t="shared" si="6"/>
        <v>#N/A</v>
      </c>
      <c r="AH27" s="64" t="e">
        <f t="shared" si="11"/>
        <v>#N/A</v>
      </c>
      <c r="AI27" s="65">
        <f t="shared" ca="1" si="7"/>
        <v>44511</v>
      </c>
      <c r="AJ27" s="66" t="e">
        <f t="shared" ca="1" si="12"/>
        <v>#N/A</v>
      </c>
      <c r="AK27" s="66">
        <f>SUMIFS(Cost!$E:$E,Cost!$B:$B,Blackvue!$B$27,Cost!$C:$C,Blackvue!O27)</f>
        <v>0</v>
      </c>
      <c r="AL27" s="66">
        <f>SUMIFS(Cost!$E:$E,Cost!$B:$B,Blackvue!$B$27,Cost!$C:$C,Blackvue!P27)</f>
        <v>0</v>
      </c>
      <c r="AM27" s="66">
        <f>SUMIFS(Cost!$E:$E,Cost!$B:$B,Blackvue!$B$27,Cost!$C:$C,Blackvue!Q27)</f>
        <v>0</v>
      </c>
      <c r="AN27" s="66">
        <f>SUMIFS(Cost!$E:$E,Cost!$B:$B,Blackvue!$B$27,Cost!$C:$C,Blackvue!R27)</f>
        <v>0</v>
      </c>
      <c r="AO27" s="66">
        <f t="shared" si="8"/>
        <v>0</v>
      </c>
      <c r="AP27" s="66">
        <f>SUMIFS(Cost!$F:$F,Cost!$B:$B,Blackvue!B27,Cost!$C:$C,Blackvue!O27)</f>
        <v>0</v>
      </c>
      <c r="AQ27" s="66">
        <f>SUMIFS(Cost!$F:$F,Cost!$B:$B,Blackvue!B27,Cost!$C:$C,Blackvue!P27)</f>
        <v>0</v>
      </c>
      <c r="AR27" s="66">
        <f>SUMIFS(Cost!$F:$F,Cost!$B:$B,Blackvue!B27,Cost!$C:$C,Blackvue!Q27)</f>
        <v>0</v>
      </c>
      <c r="AS27" s="66">
        <f>SUMIFS(Cost!$F:$F,Cost!$B:$B,Blackvue!B27,Cost!$C:$C,Blackvue!R27)</f>
        <v>0</v>
      </c>
      <c r="AT27" s="14" t="str">
        <f t="shared" si="9"/>
        <v/>
      </c>
      <c r="AX27" t="s">
        <v>42</v>
      </c>
      <c r="BA27" s="145" t="s">
        <v>65</v>
      </c>
    </row>
    <row r="28" spans="1:58" ht="15.75" thickBot="1">
      <c r="A28" s="41">
        <v>21</v>
      </c>
      <c r="B28" s="42" t="str">
        <f>IFERROR(VLOOKUP(AT28,Model!$A$3:$B$63,2,FALSE),"")</f>
        <v/>
      </c>
      <c r="C28" s="77"/>
      <c r="D28" s="56"/>
      <c r="E28" s="57"/>
      <c r="F28" s="56"/>
      <c r="G28" s="55"/>
      <c r="H28" s="56"/>
      <c r="I28" s="56"/>
      <c r="J28" s="56"/>
      <c r="K28" s="56"/>
      <c r="L28" s="57"/>
      <c r="M28" s="55"/>
      <c r="N28" s="58"/>
      <c r="O28" s="42"/>
      <c r="P28" s="42"/>
      <c r="Q28" s="42"/>
      <c r="R28" s="42"/>
      <c r="S28" s="66">
        <f t="shared" si="0"/>
        <v>0</v>
      </c>
      <c r="T28" s="66">
        <f t="shared" si="1"/>
        <v>0</v>
      </c>
      <c r="U28" s="66">
        <f t="shared" si="2"/>
        <v>0</v>
      </c>
      <c r="V28" s="66">
        <f t="shared" si="3"/>
        <v>0</v>
      </c>
      <c r="W28" s="66">
        <f t="shared" si="4"/>
        <v>0</v>
      </c>
      <c r="X28" s="43" t="str">
        <f t="shared" ca="1" si="13"/>
        <v/>
      </c>
      <c r="Y28" s="44" t="str">
        <f t="shared" ca="1" si="10"/>
        <v/>
      </c>
      <c r="Z28" s="160"/>
      <c r="AA28" s="160"/>
      <c r="AB28" s="160"/>
      <c r="AC28" s="160"/>
      <c r="AD28" s="160"/>
      <c r="AE28" s="160"/>
      <c r="AF28" s="63" t="e">
        <f t="shared" si="5"/>
        <v>#N/A</v>
      </c>
      <c r="AG28" s="63" t="e">
        <f t="shared" si="6"/>
        <v>#N/A</v>
      </c>
      <c r="AH28" s="64" t="e">
        <f t="shared" si="11"/>
        <v>#N/A</v>
      </c>
      <c r="AI28" s="65">
        <f t="shared" ca="1" si="7"/>
        <v>44511</v>
      </c>
      <c r="AJ28" s="66" t="e">
        <f t="shared" ca="1" si="12"/>
        <v>#N/A</v>
      </c>
      <c r="AK28" s="66">
        <f>SUMIFS(Cost!$E:$E,Cost!$B:$B,Blackvue!$B$28,Cost!$C:$C,Blackvue!O28)</f>
        <v>0</v>
      </c>
      <c r="AL28" s="66">
        <f>SUMIFS(Cost!$E:$E,Cost!$B:$B,Blackvue!$B$28,Cost!$C:$C,Blackvue!P28)</f>
        <v>0</v>
      </c>
      <c r="AM28" s="66">
        <f>SUMIFS(Cost!$E:$E,Cost!$B:$B,Blackvue!$B$28,Cost!$C:$C,Blackvue!Q28)</f>
        <v>0</v>
      </c>
      <c r="AN28" s="66">
        <f>SUMIFS(Cost!$E:$E,Cost!$B:$B,Blackvue!$B$28,Cost!$C:$C,Blackvue!R28)</f>
        <v>0</v>
      </c>
      <c r="AO28" s="66">
        <f t="shared" si="8"/>
        <v>0</v>
      </c>
      <c r="AP28" s="66">
        <f>SUMIFS(Cost!$F:$F,Cost!$B:$B,Blackvue!B28,Cost!$C:$C,Blackvue!O28)</f>
        <v>0</v>
      </c>
      <c r="AQ28" s="66">
        <f>SUMIFS(Cost!$F:$F,Cost!$B:$B,Blackvue!B28,Cost!$C:$C,Blackvue!P28)</f>
        <v>0</v>
      </c>
      <c r="AR28" s="66">
        <f>SUMIFS(Cost!$F:$F,Cost!$B:$B,Blackvue!B28,Cost!$C:$C,Blackvue!Q28)</f>
        <v>0</v>
      </c>
      <c r="AS28" s="66">
        <f>SUMIFS(Cost!$F:$F,Cost!$B:$B,Blackvue!B28,Cost!$C:$C,Blackvue!R28)</f>
        <v>0</v>
      </c>
      <c r="AT28" s="14" t="str">
        <f t="shared" si="9"/>
        <v/>
      </c>
      <c r="AX28" t="s">
        <v>43</v>
      </c>
      <c r="BA28" s="145" t="s">
        <v>67</v>
      </c>
    </row>
    <row r="29" spans="1:58" ht="15.75" thickBot="1">
      <c r="A29" s="41">
        <v>22</v>
      </c>
      <c r="B29" s="42" t="str">
        <f>IFERROR(VLOOKUP(AT29,Model!$A$3:$B$63,2,FALSE),"")</f>
        <v/>
      </c>
      <c r="C29" s="77"/>
      <c r="D29" s="56"/>
      <c r="E29" s="57"/>
      <c r="F29" s="56"/>
      <c r="G29" s="55"/>
      <c r="H29" s="56"/>
      <c r="I29" s="56"/>
      <c r="J29" s="56"/>
      <c r="K29" s="56"/>
      <c r="L29" s="57"/>
      <c r="M29" s="55"/>
      <c r="N29" s="58"/>
      <c r="O29" s="42"/>
      <c r="P29" s="42"/>
      <c r="Q29" s="42"/>
      <c r="R29" s="42"/>
      <c r="S29" s="66">
        <f t="shared" si="0"/>
        <v>0</v>
      </c>
      <c r="T29" s="66">
        <f t="shared" si="1"/>
        <v>0</v>
      </c>
      <c r="U29" s="66">
        <f t="shared" si="2"/>
        <v>0</v>
      </c>
      <c r="V29" s="66">
        <f t="shared" si="3"/>
        <v>0</v>
      </c>
      <c r="W29" s="66">
        <f t="shared" si="4"/>
        <v>0</v>
      </c>
      <c r="X29" s="43" t="str">
        <f t="shared" ca="1" si="13"/>
        <v/>
      </c>
      <c r="Y29" s="44" t="str">
        <f t="shared" ca="1" si="10"/>
        <v/>
      </c>
      <c r="Z29" s="160"/>
      <c r="AA29" s="160"/>
      <c r="AB29" s="160"/>
      <c r="AC29" s="160"/>
      <c r="AD29" s="160"/>
      <c r="AE29" s="160"/>
      <c r="AF29" s="63" t="e">
        <f t="shared" si="5"/>
        <v>#N/A</v>
      </c>
      <c r="AG29" s="63" t="e">
        <f t="shared" si="6"/>
        <v>#N/A</v>
      </c>
      <c r="AH29" s="64" t="e">
        <f t="shared" si="11"/>
        <v>#N/A</v>
      </c>
      <c r="AI29" s="65">
        <f t="shared" ca="1" si="7"/>
        <v>44511</v>
      </c>
      <c r="AJ29" s="66" t="e">
        <f t="shared" ca="1" si="12"/>
        <v>#N/A</v>
      </c>
      <c r="AK29" s="66">
        <f>SUMIFS(Cost!$E:$E,Cost!$B:$B,Blackvue!$B$29,Cost!$C:$C,Blackvue!O29)</f>
        <v>0</v>
      </c>
      <c r="AL29" s="66">
        <f>SUMIFS(Cost!$E:$E,Cost!$B:$B,Blackvue!$B$29,Cost!$C:$C,Blackvue!P29)</f>
        <v>0</v>
      </c>
      <c r="AM29" s="66">
        <f>SUMIFS(Cost!$E:$E,Cost!$B:$B,Blackvue!$B$29,Cost!$C:$C,Blackvue!Q29)</f>
        <v>0</v>
      </c>
      <c r="AN29" s="66">
        <f>SUMIFS(Cost!$E:$E,Cost!$B:$B,Blackvue!$B$29,Cost!$C:$C,Blackvue!R29)</f>
        <v>0</v>
      </c>
      <c r="AO29" s="66">
        <f t="shared" si="8"/>
        <v>0</v>
      </c>
      <c r="AP29" s="66">
        <f>SUMIFS(Cost!$F:$F,Cost!$B:$B,Blackvue!B29,Cost!$C:$C,Blackvue!O29)</f>
        <v>0</v>
      </c>
      <c r="AQ29" s="66">
        <f>SUMIFS(Cost!$F:$F,Cost!$B:$B,Blackvue!B29,Cost!$C:$C,Blackvue!P29)</f>
        <v>0</v>
      </c>
      <c r="AR29" s="66">
        <f>SUMIFS(Cost!$F:$F,Cost!$B:$B,Blackvue!B29,Cost!$C:$C,Blackvue!Q29)</f>
        <v>0</v>
      </c>
      <c r="AS29" s="66">
        <f>SUMIFS(Cost!$F:$F,Cost!$B:$B,Blackvue!B29,Cost!$C:$C,Blackvue!R29)</f>
        <v>0</v>
      </c>
      <c r="AT29" s="14" t="str">
        <f t="shared" si="9"/>
        <v/>
      </c>
      <c r="AX29" t="s">
        <v>44</v>
      </c>
      <c r="BA29" s="145" t="s">
        <v>68</v>
      </c>
    </row>
    <row r="30" spans="1:58" ht="15.75" thickBot="1">
      <c r="A30" s="41">
        <v>23</v>
      </c>
      <c r="B30" s="42" t="str">
        <f>IFERROR(VLOOKUP(AT30,Model!$A$3:$B$63,2,FALSE),"")</f>
        <v/>
      </c>
      <c r="C30" s="77"/>
      <c r="D30" s="56"/>
      <c r="E30" s="57"/>
      <c r="F30" s="56"/>
      <c r="G30" s="55"/>
      <c r="H30" s="56"/>
      <c r="I30" s="56"/>
      <c r="J30" s="56"/>
      <c r="K30" s="56"/>
      <c r="L30" s="57"/>
      <c r="M30" s="55"/>
      <c r="N30" s="58"/>
      <c r="O30" s="42"/>
      <c r="P30" s="42"/>
      <c r="Q30" s="42"/>
      <c r="R30" s="42"/>
      <c r="S30" s="66">
        <f t="shared" si="0"/>
        <v>0</v>
      </c>
      <c r="T30" s="66">
        <f t="shared" si="1"/>
        <v>0</v>
      </c>
      <c r="U30" s="66">
        <f t="shared" si="2"/>
        <v>0</v>
      </c>
      <c r="V30" s="66">
        <f t="shared" si="3"/>
        <v>0</v>
      </c>
      <c r="W30" s="66">
        <f t="shared" si="4"/>
        <v>0</v>
      </c>
      <c r="X30" s="43" t="str">
        <f t="shared" ca="1" si="13"/>
        <v/>
      </c>
      <c r="Y30" s="44" t="str">
        <f t="shared" ca="1" si="10"/>
        <v/>
      </c>
      <c r="Z30" s="160"/>
      <c r="AA30" s="160"/>
      <c r="AB30" s="160"/>
      <c r="AC30" s="160"/>
      <c r="AD30" s="160"/>
      <c r="AE30" s="160"/>
      <c r="AF30" s="63" t="e">
        <f t="shared" si="5"/>
        <v>#N/A</v>
      </c>
      <c r="AG30" s="63" t="e">
        <f t="shared" si="6"/>
        <v>#N/A</v>
      </c>
      <c r="AH30" s="64" t="e">
        <f t="shared" si="11"/>
        <v>#N/A</v>
      </c>
      <c r="AI30" s="65">
        <f t="shared" ca="1" si="7"/>
        <v>44511</v>
      </c>
      <c r="AJ30" s="66" t="e">
        <f t="shared" ca="1" si="12"/>
        <v>#N/A</v>
      </c>
      <c r="AK30" s="66">
        <f>SUMIFS(Cost!$E:$E,Cost!$B:$B,Blackvue!$B$30,Cost!$C:$C,Blackvue!O30)</f>
        <v>0</v>
      </c>
      <c r="AL30" s="66">
        <f>SUMIFS(Cost!$E:$E,Cost!$B:$B,Blackvue!$B$30,Cost!$C:$C,Blackvue!P30)</f>
        <v>0</v>
      </c>
      <c r="AM30" s="66">
        <f>SUMIFS(Cost!$E:$E,Cost!$B:$B,Blackvue!$B$30,Cost!$C:$C,Blackvue!Q30)</f>
        <v>0</v>
      </c>
      <c r="AN30" s="66">
        <f>SUMIFS(Cost!$E:$E,Cost!$B:$B,Blackvue!$B$30,Cost!$C:$C,Blackvue!R30)</f>
        <v>0</v>
      </c>
      <c r="AO30" s="66">
        <f t="shared" si="8"/>
        <v>0</v>
      </c>
      <c r="AP30" s="66">
        <f>SUMIFS(Cost!$F:$F,Cost!$B:$B,Blackvue!B30,Cost!$C:$C,Blackvue!O30)</f>
        <v>0</v>
      </c>
      <c r="AQ30" s="66">
        <f>SUMIFS(Cost!$F:$F,Cost!$B:$B,Blackvue!B30,Cost!$C:$C,Blackvue!P30)</f>
        <v>0</v>
      </c>
      <c r="AR30" s="66">
        <f>SUMIFS(Cost!$F:$F,Cost!$B:$B,Blackvue!B30,Cost!$C:$C,Blackvue!Q30)</f>
        <v>0</v>
      </c>
      <c r="AS30" s="66">
        <f>SUMIFS(Cost!$F:$F,Cost!$B:$B,Blackvue!B30,Cost!$C:$C,Blackvue!R30)</f>
        <v>0</v>
      </c>
      <c r="AT30" s="14" t="str">
        <f t="shared" si="9"/>
        <v/>
      </c>
      <c r="AX30" t="s">
        <v>45</v>
      </c>
      <c r="BA30" s="145" t="s">
        <v>141</v>
      </c>
    </row>
    <row r="31" spans="1:58" ht="15.75" thickBot="1">
      <c r="A31" s="41">
        <v>24</v>
      </c>
      <c r="B31" s="42" t="str">
        <f>IFERROR(VLOOKUP(AT31,Model!$A$3:$B$63,2,FALSE),"")</f>
        <v/>
      </c>
      <c r="C31" s="77"/>
      <c r="D31" s="56"/>
      <c r="E31" s="57"/>
      <c r="F31" s="56"/>
      <c r="G31" s="55"/>
      <c r="H31" s="56"/>
      <c r="I31" s="56"/>
      <c r="J31" s="56"/>
      <c r="K31" s="56"/>
      <c r="L31" s="57"/>
      <c r="M31" s="55"/>
      <c r="N31" s="58"/>
      <c r="O31" s="42"/>
      <c r="P31" s="42"/>
      <c r="Q31" s="42"/>
      <c r="R31" s="42"/>
      <c r="S31" s="66">
        <f t="shared" si="0"/>
        <v>0</v>
      </c>
      <c r="T31" s="66">
        <f t="shared" si="1"/>
        <v>0</v>
      </c>
      <c r="U31" s="66">
        <f t="shared" si="2"/>
        <v>0</v>
      </c>
      <c r="V31" s="66">
        <f t="shared" si="3"/>
        <v>0</v>
      </c>
      <c r="W31" s="66">
        <f t="shared" si="4"/>
        <v>0</v>
      </c>
      <c r="X31" s="43" t="str">
        <f t="shared" ca="1" si="13"/>
        <v/>
      </c>
      <c r="Y31" s="44" t="str">
        <f t="shared" ca="1" si="10"/>
        <v/>
      </c>
      <c r="Z31" s="160"/>
      <c r="AA31" s="160"/>
      <c r="AB31" s="160"/>
      <c r="AC31" s="160"/>
      <c r="AD31" s="160"/>
      <c r="AE31" s="160"/>
      <c r="AF31" s="63" t="e">
        <f t="shared" si="5"/>
        <v>#N/A</v>
      </c>
      <c r="AG31" s="63" t="e">
        <f t="shared" si="6"/>
        <v>#N/A</v>
      </c>
      <c r="AH31" s="64" t="e">
        <f t="shared" si="11"/>
        <v>#N/A</v>
      </c>
      <c r="AI31" s="65">
        <f t="shared" ca="1" si="7"/>
        <v>44511</v>
      </c>
      <c r="AJ31" s="66" t="e">
        <f t="shared" ca="1" si="12"/>
        <v>#N/A</v>
      </c>
      <c r="AK31" s="66">
        <f>SUMIFS(Cost!$E:$E,Cost!$B:$B,Blackvue!$B$31,Cost!$C:$C,Blackvue!O31)</f>
        <v>0</v>
      </c>
      <c r="AL31" s="66">
        <f>SUMIFS(Cost!$E:$E,Cost!$B:$B,Blackvue!$B$31,Cost!$C:$C,Blackvue!P31)</f>
        <v>0</v>
      </c>
      <c r="AM31" s="66">
        <f>SUMIFS(Cost!$E:$E,Cost!$B:$B,Blackvue!$B$31,Cost!$C:$C,Blackvue!Q31)</f>
        <v>0</v>
      </c>
      <c r="AN31" s="66">
        <f>SUMIFS(Cost!$E:$E,Cost!$B:$B,Blackvue!$B$31,Cost!$C:$C,Blackvue!R31)</f>
        <v>0</v>
      </c>
      <c r="AO31" s="66">
        <f t="shared" si="8"/>
        <v>0</v>
      </c>
      <c r="AP31" s="66">
        <f>SUMIFS(Cost!$F:$F,Cost!$B:$B,Blackvue!B31,Cost!$C:$C,Blackvue!O31)</f>
        <v>0</v>
      </c>
      <c r="AQ31" s="66">
        <f>SUMIFS(Cost!$F:$F,Cost!$B:$B,Blackvue!B31,Cost!$C:$C,Blackvue!P31)</f>
        <v>0</v>
      </c>
      <c r="AR31" s="66">
        <f>SUMIFS(Cost!$F:$F,Cost!$B:$B,Blackvue!B31,Cost!$C:$C,Blackvue!Q31)</f>
        <v>0</v>
      </c>
      <c r="AS31" s="66">
        <f>SUMIFS(Cost!$F:$F,Cost!$B:$B,Blackvue!B31,Cost!$C:$C,Blackvue!R31)</f>
        <v>0</v>
      </c>
      <c r="AT31" s="14" t="str">
        <f t="shared" si="9"/>
        <v/>
      </c>
      <c r="AX31" t="s">
        <v>46</v>
      </c>
      <c r="BA31" s="145" t="s">
        <v>142</v>
      </c>
    </row>
    <row r="32" spans="1:58" ht="15.75" thickBot="1">
      <c r="A32" s="41">
        <v>25</v>
      </c>
      <c r="B32" s="42" t="str">
        <f>IFERROR(VLOOKUP(AT32,Model!$A$3:$B$63,2,FALSE),"")</f>
        <v/>
      </c>
      <c r="C32" s="77"/>
      <c r="D32" s="56"/>
      <c r="E32" s="57"/>
      <c r="F32" s="56"/>
      <c r="G32" s="55"/>
      <c r="H32" s="56"/>
      <c r="I32" s="56"/>
      <c r="J32" s="56"/>
      <c r="K32" s="56"/>
      <c r="L32" s="57"/>
      <c r="M32" s="55"/>
      <c r="N32" s="58"/>
      <c r="O32" s="42"/>
      <c r="P32" s="42"/>
      <c r="Q32" s="42"/>
      <c r="R32" s="42"/>
      <c r="S32" s="66">
        <f t="shared" si="0"/>
        <v>0</v>
      </c>
      <c r="T32" s="66">
        <f t="shared" si="1"/>
        <v>0</v>
      </c>
      <c r="U32" s="66">
        <f t="shared" si="2"/>
        <v>0</v>
      </c>
      <c r="V32" s="66">
        <f t="shared" si="3"/>
        <v>0</v>
      </c>
      <c r="W32" s="66">
        <f t="shared" si="4"/>
        <v>0</v>
      </c>
      <c r="X32" s="43" t="str">
        <f t="shared" ca="1" si="13"/>
        <v/>
      </c>
      <c r="Y32" s="44" t="str">
        <f t="shared" ca="1" si="10"/>
        <v/>
      </c>
      <c r="Z32" s="160"/>
      <c r="AA32" s="160"/>
      <c r="AB32" s="160"/>
      <c r="AC32" s="160"/>
      <c r="AD32" s="160"/>
      <c r="AE32" s="160"/>
      <c r="AF32" s="63" t="e">
        <f t="shared" si="5"/>
        <v>#N/A</v>
      </c>
      <c r="AG32" s="63" t="e">
        <f t="shared" si="6"/>
        <v>#N/A</v>
      </c>
      <c r="AH32" s="64" t="e">
        <f t="shared" si="11"/>
        <v>#N/A</v>
      </c>
      <c r="AI32" s="65">
        <f t="shared" ca="1" si="7"/>
        <v>44511</v>
      </c>
      <c r="AJ32" s="66" t="e">
        <f t="shared" ca="1" si="12"/>
        <v>#N/A</v>
      </c>
      <c r="AK32" s="66">
        <f>SUMIFS(Cost!$E:$E,Cost!$B:$B,Blackvue!$B$32,Cost!$C:$C,Blackvue!O32)</f>
        <v>0</v>
      </c>
      <c r="AL32" s="66">
        <f>SUMIFS(Cost!$E:$E,Cost!$B:$B,Blackvue!$B$32,Cost!$C:$C,Blackvue!P32)</f>
        <v>0</v>
      </c>
      <c r="AM32" s="66">
        <f>SUMIFS(Cost!$E:$E,Cost!$B:$B,Blackvue!$B$32,Cost!$C:$C,Blackvue!Q32)</f>
        <v>0</v>
      </c>
      <c r="AN32" s="66">
        <f>SUMIFS(Cost!$E:$E,Cost!$B:$B,Blackvue!$B$32,Cost!$C:$C,Blackvue!R32)</f>
        <v>0</v>
      </c>
      <c r="AO32" s="66">
        <f t="shared" si="8"/>
        <v>0</v>
      </c>
      <c r="AP32" s="66">
        <f>SUMIFS(Cost!$F:$F,Cost!$B:$B,Blackvue!B32,Cost!$C:$C,Blackvue!O32)</f>
        <v>0</v>
      </c>
      <c r="AQ32" s="66">
        <f>SUMIFS(Cost!$F:$F,Cost!$B:$B,Blackvue!B32,Cost!$C:$C,Blackvue!P32)</f>
        <v>0</v>
      </c>
      <c r="AR32" s="66">
        <f>SUMIFS(Cost!$F:$F,Cost!$B:$B,Blackvue!B32,Cost!$C:$C,Blackvue!Q32)</f>
        <v>0</v>
      </c>
      <c r="AS32" s="66">
        <f>SUMIFS(Cost!$F:$F,Cost!$B:$B,Blackvue!B32,Cost!$C:$C,Blackvue!R32)</f>
        <v>0</v>
      </c>
      <c r="AT32" s="14" t="str">
        <f t="shared" si="9"/>
        <v/>
      </c>
      <c r="AX32" t="s">
        <v>47</v>
      </c>
      <c r="BA32" s="145" t="s">
        <v>143</v>
      </c>
    </row>
    <row r="33" spans="1:53" ht="15.75" thickBot="1">
      <c r="A33" s="41">
        <v>26</v>
      </c>
      <c r="B33" s="42" t="str">
        <f>IFERROR(VLOOKUP(AT33,Model!$A$3:$B$63,2,FALSE),"")</f>
        <v/>
      </c>
      <c r="C33" s="77"/>
      <c r="D33" s="56"/>
      <c r="E33" s="57"/>
      <c r="F33" s="56"/>
      <c r="G33" s="55"/>
      <c r="H33" s="56"/>
      <c r="I33" s="56"/>
      <c r="J33" s="56"/>
      <c r="K33" s="56"/>
      <c r="L33" s="57"/>
      <c r="M33" s="55"/>
      <c r="N33" s="58"/>
      <c r="O33" s="42"/>
      <c r="P33" s="42"/>
      <c r="Q33" s="42"/>
      <c r="R33" s="42"/>
      <c r="S33" s="66">
        <f t="shared" si="0"/>
        <v>0</v>
      </c>
      <c r="T33" s="66">
        <f t="shared" si="1"/>
        <v>0</v>
      </c>
      <c r="U33" s="66">
        <f t="shared" si="2"/>
        <v>0</v>
      </c>
      <c r="V33" s="66">
        <f t="shared" si="3"/>
        <v>0</v>
      </c>
      <c r="W33" s="66">
        <f t="shared" si="4"/>
        <v>0</v>
      </c>
      <c r="X33" s="43" t="str">
        <f t="shared" ca="1" si="13"/>
        <v/>
      </c>
      <c r="Y33" s="44" t="str">
        <f t="shared" ca="1" si="10"/>
        <v/>
      </c>
      <c r="Z33" s="160"/>
      <c r="AA33" s="160"/>
      <c r="AB33" s="160"/>
      <c r="AC33" s="160"/>
      <c r="AD33" s="160"/>
      <c r="AE33" s="160"/>
      <c r="AF33" s="63" t="e">
        <f t="shared" si="5"/>
        <v>#N/A</v>
      </c>
      <c r="AG33" s="63" t="e">
        <f t="shared" si="6"/>
        <v>#N/A</v>
      </c>
      <c r="AH33" s="64" t="e">
        <f t="shared" si="11"/>
        <v>#N/A</v>
      </c>
      <c r="AI33" s="65">
        <f t="shared" ca="1" si="7"/>
        <v>44511</v>
      </c>
      <c r="AJ33" s="66" t="e">
        <f t="shared" ca="1" si="12"/>
        <v>#N/A</v>
      </c>
      <c r="AK33" s="66">
        <f>SUMIFS(Cost!$E:$E,Cost!$B:$B,Blackvue!$B$33,Cost!$C:$C,Blackvue!O33)</f>
        <v>0</v>
      </c>
      <c r="AL33" s="66">
        <f>SUMIFS(Cost!$E:$E,Cost!$B:$B,Blackvue!$B$33,Cost!$C:$C,Blackvue!P33)</f>
        <v>0</v>
      </c>
      <c r="AM33" s="66">
        <f>SUMIFS(Cost!$E:$E,Cost!$B:$B,Blackvue!$B$33,Cost!$C:$C,Blackvue!Q33)</f>
        <v>0</v>
      </c>
      <c r="AN33" s="66">
        <f>SUMIFS(Cost!$E:$E,Cost!$B:$B,Blackvue!$B$33,Cost!$C:$C,Blackvue!R33)</f>
        <v>0</v>
      </c>
      <c r="AO33" s="66">
        <f t="shared" si="8"/>
        <v>0</v>
      </c>
      <c r="AP33" s="66">
        <f>SUMIFS(Cost!$F:$F,Cost!$B:$B,Blackvue!B33,Cost!$C:$C,Blackvue!O33)</f>
        <v>0</v>
      </c>
      <c r="AQ33" s="66">
        <f>SUMIFS(Cost!$F:$F,Cost!$B:$B,Blackvue!B33,Cost!$C:$C,Blackvue!P33)</f>
        <v>0</v>
      </c>
      <c r="AR33" s="66">
        <f>SUMIFS(Cost!$F:$F,Cost!$B:$B,Blackvue!B33,Cost!$C:$C,Blackvue!Q33)</f>
        <v>0</v>
      </c>
      <c r="AS33" s="66">
        <f>SUMIFS(Cost!$F:$F,Cost!$B:$B,Blackvue!B33,Cost!$C:$C,Blackvue!R33)</f>
        <v>0</v>
      </c>
      <c r="AT33" s="14" t="str">
        <f t="shared" si="9"/>
        <v/>
      </c>
      <c r="AX33" t="s">
        <v>48</v>
      </c>
      <c r="BA33" s="145" t="s">
        <v>144</v>
      </c>
    </row>
    <row r="34" spans="1:53" ht="15.75" thickBot="1">
      <c r="A34" s="41">
        <v>27</v>
      </c>
      <c r="B34" s="42" t="str">
        <f>IFERROR(VLOOKUP(AT34,Model!$A$3:$B$63,2,FALSE),"")</f>
        <v/>
      </c>
      <c r="C34" s="77"/>
      <c r="D34" s="56"/>
      <c r="E34" s="57"/>
      <c r="F34" s="56"/>
      <c r="G34" s="55"/>
      <c r="H34" s="56"/>
      <c r="I34" s="56"/>
      <c r="J34" s="56"/>
      <c r="K34" s="56"/>
      <c r="L34" s="57"/>
      <c r="M34" s="55"/>
      <c r="N34" s="58"/>
      <c r="O34" s="42"/>
      <c r="P34" s="42"/>
      <c r="Q34" s="42"/>
      <c r="R34" s="42"/>
      <c r="S34" s="66">
        <f t="shared" si="0"/>
        <v>0</v>
      </c>
      <c r="T34" s="66">
        <f t="shared" si="1"/>
        <v>0</v>
      </c>
      <c r="U34" s="66">
        <f t="shared" si="2"/>
        <v>0</v>
      </c>
      <c r="V34" s="66">
        <f t="shared" si="3"/>
        <v>0</v>
      </c>
      <c r="W34" s="66">
        <f t="shared" si="4"/>
        <v>0</v>
      </c>
      <c r="X34" s="43" t="str">
        <f t="shared" ca="1" si="13"/>
        <v/>
      </c>
      <c r="Y34" s="44" t="str">
        <f t="shared" ca="1" si="10"/>
        <v/>
      </c>
      <c r="Z34" s="160"/>
      <c r="AA34" s="160"/>
      <c r="AB34" s="160"/>
      <c r="AC34" s="160"/>
      <c r="AD34" s="160"/>
      <c r="AE34" s="160"/>
      <c r="AF34" s="63" t="e">
        <f t="shared" si="5"/>
        <v>#N/A</v>
      </c>
      <c r="AG34" s="63" t="e">
        <f t="shared" si="6"/>
        <v>#N/A</v>
      </c>
      <c r="AH34" s="64" t="e">
        <f t="shared" si="11"/>
        <v>#N/A</v>
      </c>
      <c r="AI34" s="65">
        <f t="shared" ca="1" si="7"/>
        <v>44511</v>
      </c>
      <c r="AJ34" s="66" t="e">
        <f t="shared" ca="1" si="12"/>
        <v>#N/A</v>
      </c>
      <c r="AK34" s="66">
        <f>SUMIFS(Cost!$E:$E,Cost!$B:$B,Blackvue!$B$34,Cost!$C:$C,Blackvue!O34)</f>
        <v>0</v>
      </c>
      <c r="AL34" s="66">
        <f>SUMIFS(Cost!$E:$E,Cost!$B:$B,Blackvue!$B$34,Cost!$C:$C,Blackvue!P34)</f>
        <v>0</v>
      </c>
      <c r="AM34" s="66">
        <f>SUMIFS(Cost!$E:$E,Cost!$B:$B,Blackvue!$B$34,Cost!$C:$C,Blackvue!Q34)</f>
        <v>0</v>
      </c>
      <c r="AN34" s="66">
        <f>SUMIFS(Cost!$E:$E,Cost!$B:$B,Blackvue!$B$34,Cost!$C:$C,Blackvue!R34)</f>
        <v>0</v>
      </c>
      <c r="AO34" s="66">
        <f t="shared" si="8"/>
        <v>0</v>
      </c>
      <c r="AP34" s="66">
        <f>SUMIFS(Cost!$F:$F,Cost!$B:$B,Blackvue!B34,Cost!$C:$C,Blackvue!O34)</f>
        <v>0</v>
      </c>
      <c r="AQ34" s="66">
        <f>SUMIFS(Cost!$F:$F,Cost!$B:$B,Blackvue!B34,Cost!$C:$C,Blackvue!P34)</f>
        <v>0</v>
      </c>
      <c r="AR34" s="66">
        <f>SUMIFS(Cost!$F:$F,Cost!$B:$B,Blackvue!B34,Cost!$C:$C,Blackvue!Q34)</f>
        <v>0</v>
      </c>
      <c r="AS34" s="66">
        <f>SUMIFS(Cost!$F:$F,Cost!$B:$B,Blackvue!B34,Cost!$C:$C,Blackvue!R34)</f>
        <v>0</v>
      </c>
      <c r="AT34" s="14" t="str">
        <f t="shared" si="9"/>
        <v/>
      </c>
      <c r="AX34" t="s">
        <v>26</v>
      </c>
      <c r="BA34" s="145" t="s">
        <v>145</v>
      </c>
    </row>
    <row r="35" spans="1:53" ht="15.75" thickBot="1">
      <c r="A35" s="41">
        <v>28</v>
      </c>
      <c r="B35" s="42" t="str">
        <f>IFERROR(VLOOKUP(AT35,Model!$A$3:$B$63,2,FALSE),"")</f>
        <v/>
      </c>
      <c r="C35" s="77"/>
      <c r="D35" s="56"/>
      <c r="E35" s="57"/>
      <c r="F35" s="56"/>
      <c r="G35" s="55"/>
      <c r="H35" s="56"/>
      <c r="I35" s="56"/>
      <c r="J35" s="56"/>
      <c r="K35" s="56"/>
      <c r="L35" s="57"/>
      <c r="M35" s="55"/>
      <c r="N35" s="58"/>
      <c r="O35" s="42"/>
      <c r="P35" s="42"/>
      <c r="Q35" s="42"/>
      <c r="R35" s="42"/>
      <c r="S35" s="66">
        <f t="shared" si="0"/>
        <v>0</v>
      </c>
      <c r="T35" s="66">
        <f t="shared" si="1"/>
        <v>0</v>
      </c>
      <c r="U35" s="66">
        <f t="shared" si="2"/>
        <v>0</v>
      </c>
      <c r="V35" s="66">
        <f t="shared" si="3"/>
        <v>0</v>
      </c>
      <c r="W35" s="66">
        <f t="shared" si="4"/>
        <v>0</v>
      </c>
      <c r="X35" s="43" t="str">
        <f t="shared" ca="1" si="13"/>
        <v/>
      </c>
      <c r="Y35" s="44" t="str">
        <f t="shared" ca="1" si="10"/>
        <v/>
      </c>
      <c r="Z35" s="160"/>
      <c r="AA35" s="160"/>
      <c r="AB35" s="160"/>
      <c r="AC35" s="160"/>
      <c r="AD35" s="160"/>
      <c r="AE35" s="160"/>
      <c r="AF35" s="63" t="e">
        <f t="shared" si="5"/>
        <v>#N/A</v>
      </c>
      <c r="AG35" s="63" t="e">
        <f t="shared" si="6"/>
        <v>#N/A</v>
      </c>
      <c r="AH35" s="64" t="e">
        <f t="shared" si="11"/>
        <v>#N/A</v>
      </c>
      <c r="AI35" s="65">
        <f t="shared" ca="1" si="7"/>
        <v>44511</v>
      </c>
      <c r="AJ35" s="66" t="e">
        <f t="shared" ca="1" si="12"/>
        <v>#N/A</v>
      </c>
      <c r="AK35" s="66">
        <f>SUMIFS(Cost!$E:$E,Cost!$B:$B,Blackvue!$B$35,Cost!$C:$C,Blackvue!O35)</f>
        <v>0</v>
      </c>
      <c r="AL35" s="66">
        <f>SUMIFS(Cost!$E:$E,Cost!$B:$B,Blackvue!$B$35,Cost!$C:$C,Blackvue!P35)</f>
        <v>0</v>
      </c>
      <c r="AM35" s="66">
        <f>SUMIFS(Cost!$E:$E,Cost!$B:$B,Blackvue!$B$35,Cost!$C:$C,Blackvue!Q35)</f>
        <v>0</v>
      </c>
      <c r="AN35" s="66">
        <f>SUMIFS(Cost!$E:$E,Cost!$B:$B,Blackvue!$B$35,Cost!$C:$C,Blackvue!R35)</f>
        <v>0</v>
      </c>
      <c r="AO35" s="66">
        <f t="shared" si="8"/>
        <v>0</v>
      </c>
      <c r="AP35" s="66">
        <f>SUMIFS(Cost!$F:$F,Cost!$B:$B,Blackvue!B35,Cost!$C:$C,Blackvue!O35)</f>
        <v>0</v>
      </c>
      <c r="AQ35" s="66">
        <f>SUMIFS(Cost!$F:$F,Cost!$B:$B,Blackvue!B35,Cost!$C:$C,Blackvue!P35)</f>
        <v>0</v>
      </c>
      <c r="AR35" s="66">
        <f>SUMIFS(Cost!$F:$F,Cost!$B:$B,Blackvue!B35,Cost!$C:$C,Blackvue!Q35)</f>
        <v>0</v>
      </c>
      <c r="AS35" s="66">
        <f>SUMIFS(Cost!$F:$F,Cost!$B:$B,Blackvue!B35,Cost!$C:$C,Blackvue!R35)</f>
        <v>0</v>
      </c>
      <c r="AT35" s="14" t="str">
        <f t="shared" si="9"/>
        <v/>
      </c>
      <c r="AX35" t="s">
        <v>49</v>
      </c>
      <c r="BA35" s="145" t="s">
        <v>288</v>
      </c>
    </row>
    <row r="36" spans="1:53" ht="15.75" thickBot="1">
      <c r="A36" s="41">
        <v>29</v>
      </c>
      <c r="B36" s="42" t="str">
        <f>IFERROR(VLOOKUP(AT36,Model!$A$3:$B$63,2,FALSE),"")</f>
        <v/>
      </c>
      <c r="C36" s="77"/>
      <c r="D36" s="45"/>
      <c r="E36" s="45"/>
      <c r="F36" s="45"/>
      <c r="G36" s="45"/>
      <c r="H36" s="45"/>
      <c r="I36" s="45"/>
      <c r="J36" s="45"/>
      <c r="K36" s="45"/>
      <c r="L36" s="45"/>
      <c r="M36" s="45"/>
      <c r="N36" s="38"/>
      <c r="O36" s="42"/>
      <c r="P36" s="42"/>
      <c r="Q36" s="42"/>
      <c r="R36" s="42"/>
      <c r="S36" s="66">
        <f t="shared" si="0"/>
        <v>0</v>
      </c>
      <c r="T36" s="66">
        <f t="shared" si="1"/>
        <v>0</v>
      </c>
      <c r="U36" s="66">
        <f t="shared" si="2"/>
        <v>0</v>
      </c>
      <c r="V36" s="66">
        <f t="shared" si="3"/>
        <v>0</v>
      </c>
      <c r="W36" s="66">
        <f t="shared" si="4"/>
        <v>0</v>
      </c>
      <c r="X36" s="43" t="str">
        <f t="shared" ca="1" si="13"/>
        <v/>
      </c>
      <c r="Y36" s="44" t="str">
        <f t="shared" ca="1" si="10"/>
        <v/>
      </c>
      <c r="Z36" s="160"/>
      <c r="AA36" s="160"/>
      <c r="AB36" s="160"/>
      <c r="AC36" s="160"/>
      <c r="AD36" s="160"/>
      <c r="AE36" s="160"/>
      <c r="AF36" s="63" t="e">
        <f t="shared" si="5"/>
        <v>#N/A</v>
      </c>
      <c r="AG36" s="63" t="e">
        <f t="shared" si="6"/>
        <v>#N/A</v>
      </c>
      <c r="AH36" s="64" t="e">
        <f t="shared" si="11"/>
        <v>#N/A</v>
      </c>
      <c r="AI36" s="65">
        <f t="shared" ca="1" si="7"/>
        <v>44511</v>
      </c>
      <c r="AJ36" s="66" t="e">
        <f t="shared" ca="1" si="12"/>
        <v>#N/A</v>
      </c>
      <c r="AK36" s="66">
        <f>SUMIFS(Cost!$E:$E,Cost!$B:$B,Blackvue!$B$36,Cost!$C:$C,Blackvue!O36)</f>
        <v>0</v>
      </c>
      <c r="AL36" s="66">
        <f>SUMIFS(Cost!$E:$E,Cost!$B:$B,Blackvue!$B$36,Cost!$C:$C,Blackvue!P36)</f>
        <v>0</v>
      </c>
      <c r="AM36" s="66">
        <f>SUMIFS(Cost!$E:$E,Cost!$B:$B,Blackvue!$B$36,Cost!$C:$C,Blackvue!Q36)</f>
        <v>0</v>
      </c>
      <c r="AN36" s="66">
        <f>SUMIFS(Cost!$E:$E,Cost!$B:$B,Blackvue!$B$36,Cost!$C:$C,Blackvue!R36)</f>
        <v>0</v>
      </c>
      <c r="AO36" s="66">
        <f t="shared" si="8"/>
        <v>0</v>
      </c>
      <c r="AP36" s="66">
        <f>SUMIFS(Cost!$F:$F,Cost!$B:$B,Blackvue!B36,Cost!$C:$C,Blackvue!O36)</f>
        <v>0</v>
      </c>
      <c r="AQ36" s="66">
        <f>SUMIFS(Cost!$F:$F,Cost!$B:$B,Blackvue!B36,Cost!$C:$C,Blackvue!P36)</f>
        <v>0</v>
      </c>
      <c r="AR36" s="66">
        <f>SUMIFS(Cost!$F:$F,Cost!$B:$B,Blackvue!B36,Cost!$C:$C,Blackvue!Q36)</f>
        <v>0</v>
      </c>
      <c r="AS36" s="66">
        <f>SUMIFS(Cost!$F:$F,Cost!$B:$B,Blackvue!B36,Cost!$C:$C,Blackvue!R36)</f>
        <v>0</v>
      </c>
      <c r="AT36" s="14" t="str">
        <f t="shared" si="9"/>
        <v/>
      </c>
      <c r="AX36" t="s">
        <v>50</v>
      </c>
      <c r="BA36" s="145" t="s">
        <v>149</v>
      </c>
    </row>
    <row r="37" spans="1:53" ht="15.75" thickBot="1">
      <c r="A37" s="41">
        <v>30</v>
      </c>
      <c r="B37" s="42" t="str">
        <f>IFERROR(VLOOKUP(AT37,Model!$A$3:$B$63,2,FALSE),"")</f>
        <v/>
      </c>
      <c r="C37" s="77"/>
      <c r="D37" s="45"/>
      <c r="E37" s="45"/>
      <c r="F37" s="45"/>
      <c r="G37" s="45"/>
      <c r="H37" s="45"/>
      <c r="I37" s="45"/>
      <c r="J37" s="45"/>
      <c r="K37" s="45"/>
      <c r="L37" s="45"/>
      <c r="M37" s="45"/>
      <c r="N37" s="38"/>
      <c r="O37" s="42"/>
      <c r="P37" s="42"/>
      <c r="Q37" s="42"/>
      <c r="R37" s="42"/>
      <c r="S37" s="66">
        <f t="shared" si="0"/>
        <v>0</v>
      </c>
      <c r="T37" s="66">
        <f t="shared" si="1"/>
        <v>0</v>
      </c>
      <c r="U37" s="66">
        <f t="shared" si="2"/>
        <v>0</v>
      </c>
      <c r="V37" s="66">
        <f t="shared" si="3"/>
        <v>0</v>
      </c>
      <c r="W37" s="66">
        <f t="shared" si="4"/>
        <v>0</v>
      </c>
      <c r="X37" s="43" t="str">
        <f ca="1">IFERROR(IF(AJ37&gt;=16,"out",IF(AJ37&lt;16,"in")),"")</f>
        <v/>
      </c>
      <c r="Y37" s="44" t="str">
        <f t="shared" ca="1" si="10"/>
        <v/>
      </c>
      <c r="Z37" s="160"/>
      <c r="AA37" s="160"/>
      <c r="AB37" s="160"/>
      <c r="AC37" s="160"/>
      <c r="AD37" s="160"/>
      <c r="AE37" s="160"/>
      <c r="AF37" s="63" t="e">
        <f t="shared" si="5"/>
        <v>#N/A</v>
      </c>
      <c r="AG37" s="63" t="e">
        <f t="shared" si="6"/>
        <v>#N/A</v>
      </c>
      <c r="AH37" s="64" t="e">
        <f t="shared" si="11"/>
        <v>#N/A</v>
      </c>
      <c r="AI37" s="65">
        <f t="shared" ca="1" si="7"/>
        <v>44511</v>
      </c>
      <c r="AJ37" s="66" t="e">
        <f t="shared" ca="1" si="12"/>
        <v>#N/A</v>
      </c>
      <c r="AK37" s="66">
        <f>SUMIFS(Cost!$E:$E,Cost!$B:$B,Blackvue!$B$37,Cost!$C:$C,Blackvue!O37)</f>
        <v>0</v>
      </c>
      <c r="AL37" s="66">
        <f>SUMIFS(Cost!$E:$E,Cost!$B:$B,Blackvue!$B$37,Cost!$C:$C,Blackvue!P37)</f>
        <v>0</v>
      </c>
      <c r="AM37" s="66">
        <f>SUMIFS(Cost!$E:$E,Cost!$B:$B,Blackvue!$B$37,Cost!$C:$C,Blackvue!Q37)</f>
        <v>0</v>
      </c>
      <c r="AN37" s="66">
        <f>SUMIFS(Cost!$E:$E,Cost!$B:$B,Blackvue!$B$37,Cost!$C:$C,Blackvue!R37)</f>
        <v>0</v>
      </c>
      <c r="AO37" s="66">
        <f t="shared" si="8"/>
        <v>0</v>
      </c>
      <c r="AP37" s="66">
        <f>SUMIFS(Cost!$F:$F,Cost!$B:$B,Blackvue!B37,Cost!$C:$C,Blackvue!O37)</f>
        <v>0</v>
      </c>
      <c r="AQ37" s="66">
        <f>SUMIFS(Cost!$F:$F,Cost!$B:$B,Blackvue!B37,Cost!$C:$C,Blackvue!P37)</f>
        <v>0</v>
      </c>
      <c r="AR37" s="66">
        <f>SUMIFS(Cost!$F:$F,Cost!$B:$B,Blackvue!B37,Cost!$C:$C,Blackvue!Q37)</f>
        <v>0</v>
      </c>
      <c r="AS37" s="66">
        <f>SUMIFS(Cost!$F:$F,Cost!$B:$B,Blackvue!B37,Cost!$C:$C,Blackvue!R37)</f>
        <v>0</v>
      </c>
      <c r="AT37" s="14" t="str">
        <f t="shared" si="9"/>
        <v/>
      </c>
      <c r="AX37" t="s">
        <v>51</v>
      </c>
      <c r="BA37" s="145" t="s">
        <v>289</v>
      </c>
    </row>
    <row r="38" spans="1:53" ht="15.75" thickBot="1">
      <c r="A38" s="41">
        <v>31</v>
      </c>
      <c r="B38" s="42" t="str">
        <f>IFERROR(VLOOKUP(AT38,Model!$A$3:$B$63,2,FALSE),"")</f>
        <v/>
      </c>
      <c r="C38" s="77"/>
      <c r="D38" s="45"/>
      <c r="E38" s="45"/>
      <c r="F38" s="45"/>
      <c r="G38" s="45"/>
      <c r="H38" s="45"/>
      <c r="I38" s="45"/>
      <c r="J38" s="45"/>
      <c r="K38" s="45"/>
      <c r="L38" s="45"/>
      <c r="M38" s="45"/>
      <c r="N38" s="38"/>
      <c r="O38" s="42"/>
      <c r="P38" s="42"/>
      <c r="Q38" s="42"/>
      <c r="R38" s="42"/>
      <c r="S38" s="66">
        <f t="shared" si="0"/>
        <v>0</v>
      </c>
      <c r="T38" s="66">
        <f t="shared" si="1"/>
        <v>0</v>
      </c>
      <c r="U38" s="66">
        <f t="shared" si="2"/>
        <v>0</v>
      </c>
      <c r="V38" s="66">
        <f t="shared" si="3"/>
        <v>0</v>
      </c>
      <c r="W38" s="66">
        <f t="shared" si="4"/>
        <v>0</v>
      </c>
      <c r="X38" s="43" t="str">
        <f ca="1">IFERROR(IF(AJ38&gt;=16,"out",IF(AJ38&lt;16,"in")),"")</f>
        <v/>
      </c>
      <c r="Y38" s="44" t="str">
        <f ca="1">IF(X38="out",SUM(AK38:AO38),"")</f>
        <v/>
      </c>
      <c r="Z38" s="160"/>
      <c r="AA38" s="160"/>
      <c r="AB38" s="160"/>
      <c r="AC38" s="160"/>
      <c r="AD38" s="160"/>
      <c r="AE38" s="160"/>
      <c r="AF38" s="63" t="e">
        <f t="shared" si="5"/>
        <v>#N/A</v>
      </c>
      <c r="AG38" s="63" t="e">
        <f t="shared" si="6"/>
        <v>#N/A</v>
      </c>
      <c r="AH38" s="64" t="e">
        <f>DATE(AF38,AG38,1)</f>
        <v>#N/A</v>
      </c>
      <c r="AI38" s="65">
        <f t="shared" ca="1" si="7"/>
        <v>44511</v>
      </c>
      <c r="AJ38" s="66" t="e">
        <f t="shared" ca="1" si="12"/>
        <v>#N/A</v>
      </c>
      <c r="AK38" s="66">
        <f>SUMIFS(Cost!$E:$E,Cost!$B:$B,Blackvue!$B$38,Cost!$C:$C,Blackvue!O38)</f>
        <v>0</v>
      </c>
      <c r="AL38" s="66">
        <f>SUMIFS(Cost!$E:$E,Cost!$B:$B,Blackvue!$B$38,Cost!$C:$C,Blackvue!P38)</f>
        <v>0</v>
      </c>
      <c r="AM38" s="66">
        <f>SUMIFS(Cost!$E:$E,Cost!$B:$B,Blackvue!$B$38,Cost!$C:$C,Blackvue!Q38)</f>
        <v>0</v>
      </c>
      <c r="AN38" s="66">
        <f>SUMIFS(Cost!$E:$E,Cost!$B:$B,Blackvue!$B$38,Cost!$C:$C,Blackvue!R38)</f>
        <v>0</v>
      </c>
      <c r="AO38" s="66">
        <f t="shared" si="8"/>
        <v>0</v>
      </c>
      <c r="AP38" s="66">
        <f>SUMIFS(Cost!$F:$F,Cost!$B:$B,Blackvue!B38,Cost!$C:$C,Blackvue!O38)</f>
        <v>0</v>
      </c>
      <c r="AQ38" s="66">
        <f>SUMIFS(Cost!$F:$F,Cost!$B:$B,Blackvue!B38,Cost!$C:$C,Blackvue!P38)</f>
        <v>0</v>
      </c>
      <c r="AR38" s="66">
        <f>SUMIFS(Cost!$F:$F,Cost!$B:$B,Blackvue!B38,Cost!$C:$C,Blackvue!Q38)</f>
        <v>0</v>
      </c>
      <c r="AS38" s="66">
        <f>SUMIFS(Cost!$F:$F,Cost!$B:$B,Blackvue!B38,Cost!$C:$C,Blackvue!R38)</f>
        <v>0</v>
      </c>
      <c r="AT38" s="14" t="str">
        <f t="shared" si="9"/>
        <v/>
      </c>
      <c r="AX38" s="14" t="s">
        <v>290</v>
      </c>
      <c r="BA38" s="145" t="s">
        <v>148</v>
      </c>
    </row>
    <row r="39" spans="1:53" ht="15.75" thickBot="1">
      <c r="A39" s="41">
        <v>32</v>
      </c>
      <c r="B39" s="42" t="str">
        <f>IFERROR(VLOOKUP(AT39,Model!$A$3:$B$63,2,FALSE),"")</f>
        <v/>
      </c>
      <c r="C39" s="77"/>
      <c r="D39" s="45"/>
      <c r="E39" s="45"/>
      <c r="F39" s="45"/>
      <c r="G39" s="45"/>
      <c r="H39" s="45"/>
      <c r="I39" s="45"/>
      <c r="J39" s="45"/>
      <c r="K39" s="45"/>
      <c r="L39" s="45"/>
      <c r="M39" s="45"/>
      <c r="N39" s="38"/>
      <c r="O39" s="42"/>
      <c r="P39" s="42"/>
      <c r="Q39" s="42"/>
      <c r="R39" s="42"/>
      <c r="S39" s="66">
        <f t="shared" si="0"/>
        <v>0</v>
      </c>
      <c r="T39" s="66">
        <f t="shared" si="1"/>
        <v>0</v>
      </c>
      <c r="U39" s="66">
        <f t="shared" si="2"/>
        <v>0</v>
      </c>
      <c r="V39" s="66">
        <f t="shared" si="3"/>
        <v>0</v>
      </c>
      <c r="W39" s="66">
        <f t="shared" si="4"/>
        <v>0</v>
      </c>
      <c r="X39" s="43" t="str">
        <f t="shared" ca="1" si="13"/>
        <v/>
      </c>
      <c r="Y39" s="44" t="str">
        <f t="shared" ca="1" si="10"/>
        <v/>
      </c>
      <c r="Z39" s="160"/>
      <c r="AA39" s="160"/>
      <c r="AB39" s="160"/>
      <c r="AC39" s="160"/>
      <c r="AD39" s="160"/>
      <c r="AE39" s="160"/>
      <c r="AF39" s="63" t="e">
        <f t="shared" si="5"/>
        <v>#N/A</v>
      </c>
      <c r="AG39" s="63" t="e">
        <f t="shared" si="6"/>
        <v>#N/A</v>
      </c>
      <c r="AH39" s="64" t="e">
        <f t="shared" si="11"/>
        <v>#N/A</v>
      </c>
      <c r="AI39" s="65">
        <f t="shared" ca="1" si="7"/>
        <v>44511</v>
      </c>
      <c r="AJ39" s="66" t="e">
        <f t="shared" ca="1" si="12"/>
        <v>#N/A</v>
      </c>
      <c r="AK39" s="66">
        <f>SUMIFS(Cost!$E:$E,Cost!$B:$B,Blackvue!$B$39,Cost!$C:$C,Blackvue!O39)</f>
        <v>0</v>
      </c>
      <c r="AL39" s="66">
        <f>SUMIFS(Cost!$E:$E,Cost!$B:$B,Blackvue!$B$39,Cost!$C:$C,Blackvue!P39)</f>
        <v>0</v>
      </c>
      <c r="AM39" s="66">
        <f>SUMIFS(Cost!$E:$E,Cost!$B:$B,Blackvue!$B$39,Cost!$C:$C,Blackvue!Q39)</f>
        <v>0</v>
      </c>
      <c r="AN39" s="66">
        <f>SUMIFS(Cost!$E:$E,Cost!$B:$B,Blackvue!$B$39,Cost!$C:$C,Blackvue!R39)</f>
        <v>0</v>
      </c>
      <c r="AO39" s="66">
        <f t="shared" si="8"/>
        <v>0</v>
      </c>
      <c r="AP39" s="66">
        <f>SUMIFS(Cost!$F:$F,Cost!$B:$B,Blackvue!B39,Cost!$C:$C,Blackvue!O39)</f>
        <v>0</v>
      </c>
      <c r="AQ39" s="66">
        <f>SUMIFS(Cost!$F:$F,Cost!$B:$B,Blackvue!B39,Cost!$C:$C,Blackvue!P39)</f>
        <v>0</v>
      </c>
      <c r="AR39" s="66">
        <f>SUMIFS(Cost!$F:$F,Cost!$B:$B,Blackvue!B39,Cost!$C:$C,Blackvue!Q39)</f>
        <v>0</v>
      </c>
      <c r="AS39" s="66">
        <f>SUMIFS(Cost!$F:$F,Cost!$B:$B,Blackvue!B39,Cost!$C:$C,Blackvue!R39)</f>
        <v>0</v>
      </c>
      <c r="AT39" s="14" t="str">
        <f t="shared" si="9"/>
        <v/>
      </c>
      <c r="AX39" s="14" t="s">
        <v>455</v>
      </c>
      <c r="BA39" s="145" t="s">
        <v>447</v>
      </c>
    </row>
    <row r="40" spans="1:53" ht="15.75" thickBot="1">
      <c r="A40" s="41">
        <v>33</v>
      </c>
      <c r="B40" s="42" t="str">
        <f>IFERROR(VLOOKUP(AT40,Model!$A$3:$B$63,2,FALSE),"")</f>
        <v/>
      </c>
      <c r="C40" s="77"/>
      <c r="D40" s="45"/>
      <c r="E40" s="45"/>
      <c r="F40" s="45"/>
      <c r="G40" s="45"/>
      <c r="H40" s="45"/>
      <c r="I40" s="45"/>
      <c r="J40" s="45"/>
      <c r="K40" s="45"/>
      <c r="L40" s="45"/>
      <c r="M40" s="45"/>
      <c r="N40" s="38"/>
      <c r="O40" s="42"/>
      <c r="P40" s="42"/>
      <c r="Q40" s="42"/>
      <c r="R40" s="42"/>
      <c r="S40" s="66">
        <f t="shared" si="0"/>
        <v>0</v>
      </c>
      <c r="T40" s="66">
        <f t="shared" si="1"/>
        <v>0</v>
      </c>
      <c r="U40" s="66">
        <f t="shared" si="2"/>
        <v>0</v>
      </c>
      <c r="V40" s="66">
        <f t="shared" si="3"/>
        <v>0</v>
      </c>
      <c r="W40" s="66">
        <f t="shared" si="4"/>
        <v>0</v>
      </c>
      <c r="X40" s="43" t="str">
        <f t="shared" ca="1" si="13"/>
        <v/>
      </c>
      <c r="Y40" s="44" t="str">
        <f t="shared" ca="1" si="10"/>
        <v/>
      </c>
      <c r="Z40" s="160"/>
      <c r="AA40" s="160"/>
      <c r="AB40" s="160"/>
      <c r="AC40" s="160"/>
      <c r="AD40" s="160"/>
      <c r="AE40" s="160"/>
      <c r="AF40" s="63" t="e">
        <f t="shared" si="5"/>
        <v>#N/A</v>
      </c>
      <c r="AG40" s="63" t="e">
        <f t="shared" si="6"/>
        <v>#N/A</v>
      </c>
      <c r="AH40" s="64" t="e">
        <f t="shared" si="11"/>
        <v>#N/A</v>
      </c>
      <c r="AI40" s="65">
        <f t="shared" ca="1" si="7"/>
        <v>44511</v>
      </c>
      <c r="AJ40" s="66" t="e">
        <f t="shared" ca="1" si="12"/>
        <v>#N/A</v>
      </c>
      <c r="AK40" s="66">
        <f>SUMIFS(Cost!$E:$E,Cost!$B:$B,Blackvue!$B$40,Cost!$C:$C,Blackvue!O40)</f>
        <v>0</v>
      </c>
      <c r="AL40" s="66">
        <f>SUMIFS(Cost!$E:$E,Cost!$B:$B,Blackvue!$B$40,Cost!$C:$C,Blackvue!P40)</f>
        <v>0</v>
      </c>
      <c r="AM40" s="66">
        <f>SUMIFS(Cost!$E:$E,Cost!$B:$B,Blackvue!$B$40,Cost!$C:$C,Blackvue!Q40)</f>
        <v>0</v>
      </c>
      <c r="AN40" s="66">
        <f>SUMIFS(Cost!$E:$E,Cost!$B:$B,Blackvue!$B$40,Cost!$C:$C,Blackvue!R40)</f>
        <v>0</v>
      </c>
      <c r="AO40" s="66">
        <f t="shared" si="8"/>
        <v>0</v>
      </c>
      <c r="AP40" s="66">
        <f>SUMIFS(Cost!$F:$F,Cost!$B:$B,Blackvue!B40,Cost!$C:$C,Blackvue!O40)</f>
        <v>0</v>
      </c>
      <c r="AQ40" s="66">
        <f>SUMIFS(Cost!$F:$F,Cost!$B:$B,Blackvue!B40,Cost!$C:$C,Blackvue!P40)</f>
        <v>0</v>
      </c>
      <c r="AR40" s="66">
        <f>SUMIFS(Cost!$F:$F,Cost!$B:$B,Blackvue!B40,Cost!$C:$C,Blackvue!Q40)</f>
        <v>0</v>
      </c>
      <c r="AS40" s="66">
        <f>SUMIFS(Cost!$F:$F,Cost!$B:$B,Blackvue!B40,Cost!$C:$C,Blackvue!R40)</f>
        <v>0</v>
      </c>
      <c r="AT40" s="14" t="str">
        <f t="shared" si="9"/>
        <v/>
      </c>
      <c r="BA40" s="145" t="s">
        <v>458</v>
      </c>
    </row>
    <row r="41" spans="1:53" ht="15.75" thickBot="1">
      <c r="A41" s="41">
        <v>34</v>
      </c>
      <c r="B41" s="42" t="str">
        <f>IFERROR(VLOOKUP(AT41,Model!$A$3:$B$63,2,FALSE),"")</f>
        <v/>
      </c>
      <c r="C41" s="77"/>
      <c r="D41" s="45"/>
      <c r="E41" s="45"/>
      <c r="F41" s="45"/>
      <c r="G41" s="45"/>
      <c r="H41" s="45"/>
      <c r="I41" s="45"/>
      <c r="J41" s="45"/>
      <c r="K41" s="45"/>
      <c r="L41" s="45"/>
      <c r="M41" s="45"/>
      <c r="N41" s="38"/>
      <c r="O41" s="42"/>
      <c r="P41" s="42"/>
      <c r="Q41" s="42"/>
      <c r="R41" s="42"/>
      <c r="S41" s="66">
        <f t="shared" si="0"/>
        <v>0</v>
      </c>
      <c r="T41" s="66">
        <f t="shared" si="1"/>
        <v>0</v>
      </c>
      <c r="U41" s="66">
        <f t="shared" si="2"/>
        <v>0</v>
      </c>
      <c r="V41" s="66">
        <f t="shared" si="3"/>
        <v>0</v>
      </c>
      <c r="W41" s="66">
        <f t="shared" si="4"/>
        <v>0</v>
      </c>
      <c r="X41" s="43" t="str">
        <f t="shared" ca="1" si="13"/>
        <v/>
      </c>
      <c r="Y41" s="44" t="str">
        <f t="shared" ca="1" si="10"/>
        <v/>
      </c>
      <c r="Z41" s="160"/>
      <c r="AA41" s="160"/>
      <c r="AB41" s="160"/>
      <c r="AC41" s="160"/>
      <c r="AD41" s="160"/>
      <c r="AE41" s="160"/>
      <c r="AF41" s="63" t="e">
        <f t="shared" si="5"/>
        <v>#N/A</v>
      </c>
      <c r="AG41" s="63" t="e">
        <f t="shared" si="6"/>
        <v>#N/A</v>
      </c>
      <c r="AH41" s="64" t="e">
        <f t="shared" si="11"/>
        <v>#N/A</v>
      </c>
      <c r="AI41" s="65">
        <f t="shared" ca="1" si="7"/>
        <v>44511</v>
      </c>
      <c r="AJ41" s="66" t="e">
        <f t="shared" ca="1" si="12"/>
        <v>#N/A</v>
      </c>
      <c r="AK41" s="66">
        <f>SUMIFS(Cost!$E:$E,Cost!$B:$B,Blackvue!$B$41,Cost!$C:$C,Blackvue!O41)</f>
        <v>0</v>
      </c>
      <c r="AL41" s="66">
        <f>SUMIFS(Cost!$E:$E,Cost!$B:$B,Blackvue!$B$41,Cost!$C:$C,Blackvue!P41)</f>
        <v>0</v>
      </c>
      <c r="AM41" s="66">
        <f>SUMIFS(Cost!$E:$E,Cost!$B:$B,Blackvue!$B$41,Cost!$C:$C,Blackvue!Q41)</f>
        <v>0</v>
      </c>
      <c r="AN41" s="66">
        <f>SUMIFS(Cost!$E:$E,Cost!$B:$B,Blackvue!$B$41,Cost!$C:$C,Blackvue!R41)</f>
        <v>0</v>
      </c>
      <c r="AO41" s="66">
        <f t="shared" si="8"/>
        <v>0</v>
      </c>
      <c r="AP41" s="66">
        <f>SUMIFS(Cost!$F:$F,Cost!$B:$B,Blackvue!B41,Cost!$C:$C,Blackvue!O41)</f>
        <v>0</v>
      </c>
      <c r="AQ41" s="66">
        <f>SUMIFS(Cost!$F:$F,Cost!$B:$B,Blackvue!B41,Cost!$C:$C,Blackvue!P41)</f>
        <v>0</v>
      </c>
      <c r="AR41" s="66">
        <f>SUMIFS(Cost!$F:$F,Cost!$B:$B,Blackvue!B41,Cost!$C:$C,Blackvue!Q41)</f>
        <v>0</v>
      </c>
      <c r="AS41" s="66">
        <f>SUMIFS(Cost!$F:$F,Cost!$B:$B,Blackvue!B41,Cost!$C:$C,Blackvue!R41)</f>
        <v>0</v>
      </c>
      <c r="AT41" s="14" t="str">
        <f t="shared" si="9"/>
        <v/>
      </c>
      <c r="BA41" s="14" t="s">
        <v>271</v>
      </c>
    </row>
    <row r="42" spans="1:53" ht="15.75" thickBot="1">
      <c r="A42" s="41">
        <v>35</v>
      </c>
      <c r="B42" s="42" t="str">
        <f>IFERROR(VLOOKUP(AT42,Model!$A$3:$B$63,2,FALSE),"")</f>
        <v/>
      </c>
      <c r="C42" s="77"/>
      <c r="D42" s="45"/>
      <c r="E42" s="45"/>
      <c r="F42" s="45"/>
      <c r="G42" s="45"/>
      <c r="H42" s="45"/>
      <c r="I42" s="45"/>
      <c r="J42" s="45"/>
      <c r="K42" s="45"/>
      <c r="L42" s="45"/>
      <c r="M42" s="45"/>
      <c r="N42" s="38"/>
      <c r="O42" s="42"/>
      <c r="P42" s="42"/>
      <c r="Q42" s="42"/>
      <c r="R42" s="42"/>
      <c r="S42" s="66">
        <f t="shared" si="0"/>
        <v>0</v>
      </c>
      <c r="T42" s="66">
        <f t="shared" si="1"/>
        <v>0</v>
      </c>
      <c r="U42" s="66">
        <f t="shared" si="2"/>
        <v>0</v>
      </c>
      <c r="V42" s="66">
        <f t="shared" si="3"/>
        <v>0</v>
      </c>
      <c r="W42" s="66">
        <f t="shared" si="4"/>
        <v>0</v>
      </c>
      <c r="X42" s="43" t="str">
        <f t="shared" ca="1" si="13"/>
        <v/>
      </c>
      <c r="Y42" s="44" t="str">
        <f t="shared" ca="1" si="10"/>
        <v/>
      </c>
      <c r="Z42" s="160"/>
      <c r="AA42" s="160"/>
      <c r="AB42" s="160"/>
      <c r="AC42" s="160"/>
      <c r="AD42" s="160"/>
      <c r="AE42" s="160"/>
      <c r="AF42" s="63" t="e">
        <f t="shared" si="5"/>
        <v>#N/A</v>
      </c>
      <c r="AG42" s="63" t="e">
        <f t="shared" si="6"/>
        <v>#N/A</v>
      </c>
      <c r="AH42" s="64" t="e">
        <f t="shared" si="11"/>
        <v>#N/A</v>
      </c>
      <c r="AI42" s="65">
        <f t="shared" ca="1" si="7"/>
        <v>44511</v>
      </c>
      <c r="AJ42" s="66" t="e">
        <f t="shared" ca="1" si="12"/>
        <v>#N/A</v>
      </c>
      <c r="AK42" s="66">
        <f>SUMIFS(Cost!$E:$E,Cost!$B:$B,Blackvue!$B$42,Cost!$C:$C,Blackvue!O42)</f>
        <v>0</v>
      </c>
      <c r="AL42" s="66">
        <f>SUMIFS(Cost!$E:$E,Cost!$B:$B,Blackvue!$B$42,Cost!$C:$C,Blackvue!P42)</f>
        <v>0</v>
      </c>
      <c r="AM42" s="66">
        <f>SUMIFS(Cost!$E:$E,Cost!$B:$B,Blackvue!$B$42,Cost!$C:$C,Blackvue!Q42)</f>
        <v>0</v>
      </c>
      <c r="AN42" s="66">
        <f>SUMIFS(Cost!$E:$E,Cost!$B:$B,Blackvue!$B$42,Cost!$C:$C,Blackvue!R42)</f>
        <v>0</v>
      </c>
      <c r="AO42" s="66">
        <f t="shared" si="8"/>
        <v>0</v>
      </c>
      <c r="AP42" s="66">
        <f>SUMIFS(Cost!$F:$F,Cost!$B:$B,Blackvue!B42,Cost!$C:$C,Blackvue!O42)</f>
        <v>0</v>
      </c>
      <c r="AQ42" s="66">
        <f>SUMIFS(Cost!$F:$F,Cost!$B:$B,Blackvue!B42,Cost!$C:$C,Blackvue!P42)</f>
        <v>0</v>
      </c>
      <c r="AR42" s="66">
        <f>SUMIFS(Cost!$F:$F,Cost!$B:$B,Blackvue!B42,Cost!$C:$C,Blackvue!Q42)</f>
        <v>0</v>
      </c>
      <c r="AS42" s="66">
        <f>SUMIFS(Cost!$F:$F,Cost!$B:$B,Blackvue!B42,Cost!$C:$C,Blackvue!R42)</f>
        <v>0</v>
      </c>
      <c r="AT42" s="14" t="str">
        <f t="shared" si="9"/>
        <v/>
      </c>
    </row>
    <row r="43" spans="1:53" ht="15.75" thickBot="1">
      <c r="A43" s="41">
        <v>36</v>
      </c>
      <c r="B43" s="42" t="str">
        <f>IFERROR(VLOOKUP(AT43,Model!$A$3:$B$63,2,FALSE),"")</f>
        <v/>
      </c>
      <c r="C43" s="77"/>
      <c r="D43" s="45"/>
      <c r="E43" s="45"/>
      <c r="F43" s="45"/>
      <c r="G43" s="45"/>
      <c r="H43" s="45"/>
      <c r="I43" s="45"/>
      <c r="J43" s="45"/>
      <c r="K43" s="45"/>
      <c r="L43" s="45"/>
      <c r="M43" s="45"/>
      <c r="N43" s="38"/>
      <c r="O43" s="42"/>
      <c r="P43" s="42"/>
      <c r="Q43" s="42"/>
      <c r="R43" s="42"/>
      <c r="S43" s="66">
        <f t="shared" si="0"/>
        <v>0</v>
      </c>
      <c r="T43" s="66">
        <f t="shared" si="1"/>
        <v>0</v>
      </c>
      <c r="U43" s="66">
        <f t="shared" si="2"/>
        <v>0</v>
      </c>
      <c r="V43" s="66">
        <f t="shared" si="3"/>
        <v>0</v>
      </c>
      <c r="W43" s="66">
        <f t="shared" si="4"/>
        <v>0</v>
      </c>
      <c r="X43" s="43" t="str">
        <f t="shared" ca="1" si="13"/>
        <v/>
      </c>
      <c r="Y43" s="44" t="str">
        <f t="shared" ca="1" si="10"/>
        <v/>
      </c>
      <c r="Z43" s="160"/>
      <c r="AA43" s="160"/>
      <c r="AB43" s="160"/>
      <c r="AC43" s="160"/>
      <c r="AD43" s="160"/>
      <c r="AE43" s="160"/>
      <c r="AF43" s="63" t="e">
        <f t="shared" si="5"/>
        <v>#N/A</v>
      </c>
      <c r="AG43" s="63" t="e">
        <f t="shared" si="6"/>
        <v>#N/A</v>
      </c>
      <c r="AH43" s="64" t="e">
        <f t="shared" si="11"/>
        <v>#N/A</v>
      </c>
      <c r="AI43" s="65">
        <f t="shared" ca="1" si="7"/>
        <v>44511</v>
      </c>
      <c r="AJ43" s="66" t="e">
        <f t="shared" ca="1" si="12"/>
        <v>#N/A</v>
      </c>
      <c r="AK43" s="66">
        <f>SUMIFS(Cost!$E:$E,Cost!$B:$B,Blackvue!$B$43,Cost!$C:$C,Blackvue!O43)</f>
        <v>0</v>
      </c>
      <c r="AL43" s="66">
        <f>SUMIFS(Cost!$E:$E,Cost!$B:$B,Blackvue!$B$43,Cost!$C:$C,Blackvue!P43)</f>
        <v>0</v>
      </c>
      <c r="AM43" s="66">
        <f>SUMIFS(Cost!$E:$E,Cost!$B:$B,Blackvue!$B$43,Cost!$C:$C,Blackvue!Q43)</f>
        <v>0</v>
      </c>
      <c r="AN43" s="66">
        <f>SUMIFS(Cost!$E:$E,Cost!$B:$B,Blackvue!$B$43,Cost!$C:$C,Blackvue!R43)</f>
        <v>0</v>
      </c>
      <c r="AO43" s="66">
        <f t="shared" si="8"/>
        <v>0</v>
      </c>
      <c r="AP43" s="66">
        <f>SUMIFS(Cost!$F:$F,Cost!$B:$B,Blackvue!B43,Cost!$C:$C,Blackvue!O43)</f>
        <v>0</v>
      </c>
      <c r="AQ43" s="66">
        <f>SUMIFS(Cost!$F:$F,Cost!$B:$B,Blackvue!B43,Cost!$C:$C,Blackvue!P43)</f>
        <v>0</v>
      </c>
      <c r="AR43" s="66">
        <f>SUMIFS(Cost!$F:$F,Cost!$B:$B,Blackvue!B43,Cost!$C:$C,Blackvue!Q43)</f>
        <v>0</v>
      </c>
      <c r="AS43" s="66">
        <f>SUMIFS(Cost!$F:$F,Cost!$B:$B,Blackvue!B43,Cost!$C:$C,Blackvue!R43)</f>
        <v>0</v>
      </c>
      <c r="AT43" s="14" t="str">
        <f t="shared" si="9"/>
        <v/>
      </c>
    </row>
    <row r="44" spans="1:53" ht="15.75" thickBot="1">
      <c r="A44" s="41">
        <v>37</v>
      </c>
      <c r="B44" s="42" t="str">
        <f>IFERROR(VLOOKUP(AT44,Model!$A$3:$B$63,2,FALSE),"")</f>
        <v/>
      </c>
      <c r="C44" s="77"/>
      <c r="D44" s="45"/>
      <c r="E44" s="45"/>
      <c r="F44" s="45"/>
      <c r="G44" s="45"/>
      <c r="H44" s="45"/>
      <c r="I44" s="45"/>
      <c r="J44" s="45"/>
      <c r="K44" s="45"/>
      <c r="L44" s="45"/>
      <c r="M44" s="45"/>
      <c r="N44" s="38"/>
      <c r="O44" s="42"/>
      <c r="P44" s="42"/>
      <c r="Q44" s="42"/>
      <c r="R44" s="42"/>
      <c r="S44" s="66">
        <f t="shared" si="0"/>
        <v>0</v>
      </c>
      <c r="T44" s="66">
        <f t="shared" si="1"/>
        <v>0</v>
      </c>
      <c r="U44" s="66">
        <f t="shared" si="2"/>
        <v>0</v>
      </c>
      <c r="V44" s="66">
        <f t="shared" si="3"/>
        <v>0</v>
      </c>
      <c r="W44" s="66">
        <f t="shared" si="4"/>
        <v>0</v>
      </c>
      <c r="X44" s="43" t="str">
        <f t="shared" ca="1" si="13"/>
        <v/>
      </c>
      <c r="Y44" s="44" t="str">
        <f t="shared" ca="1" si="10"/>
        <v/>
      </c>
      <c r="Z44" s="160"/>
      <c r="AA44" s="160"/>
      <c r="AB44" s="160"/>
      <c r="AC44" s="160"/>
      <c r="AD44" s="160"/>
      <c r="AE44" s="160"/>
      <c r="AF44" s="63" t="e">
        <f t="shared" si="5"/>
        <v>#N/A</v>
      </c>
      <c r="AG44" s="63" t="e">
        <f t="shared" si="6"/>
        <v>#N/A</v>
      </c>
      <c r="AH44" s="64" t="e">
        <f t="shared" si="11"/>
        <v>#N/A</v>
      </c>
      <c r="AI44" s="65">
        <f t="shared" ca="1" si="7"/>
        <v>44511</v>
      </c>
      <c r="AJ44" s="66" t="e">
        <f t="shared" ca="1" si="12"/>
        <v>#N/A</v>
      </c>
      <c r="AK44" s="66">
        <f>SUMIFS(Cost!$E:$E,Cost!$B:$B,Blackvue!$B$44,Cost!$C:$C,Blackvue!O44)</f>
        <v>0</v>
      </c>
      <c r="AL44" s="66">
        <f>SUMIFS(Cost!$E:$E,Cost!$B:$B,Blackvue!$B$44,Cost!$C:$C,Blackvue!P44)</f>
        <v>0</v>
      </c>
      <c r="AM44" s="66">
        <f>SUMIFS(Cost!$E:$E,Cost!$B:$B,Blackvue!$B$44,Cost!$C:$C,Blackvue!Q44)</f>
        <v>0</v>
      </c>
      <c r="AN44" s="66">
        <f>SUMIFS(Cost!$E:$E,Cost!$B:$B,Blackvue!$B$44,Cost!$C:$C,Blackvue!R44)</f>
        <v>0</v>
      </c>
      <c r="AO44" s="66">
        <f t="shared" si="8"/>
        <v>0</v>
      </c>
      <c r="AP44" s="66">
        <f>SUMIFS(Cost!$F:$F,Cost!$B:$B,Blackvue!B44,Cost!$C:$C,Blackvue!O44)</f>
        <v>0</v>
      </c>
      <c r="AQ44" s="66">
        <f>SUMIFS(Cost!$F:$F,Cost!$B:$B,Blackvue!B44,Cost!$C:$C,Blackvue!P44)</f>
        <v>0</v>
      </c>
      <c r="AR44" s="66">
        <f>SUMIFS(Cost!$F:$F,Cost!$B:$B,Blackvue!B44,Cost!$C:$C,Blackvue!Q44)</f>
        <v>0</v>
      </c>
      <c r="AS44" s="66">
        <f>SUMIFS(Cost!$F:$F,Cost!$B:$B,Blackvue!B44,Cost!$C:$C,Blackvue!R44)</f>
        <v>0</v>
      </c>
      <c r="AT44" s="14" t="str">
        <f t="shared" si="9"/>
        <v/>
      </c>
    </row>
    <row r="45" spans="1:53" ht="15.75" thickBot="1">
      <c r="A45" s="41">
        <v>38</v>
      </c>
      <c r="B45" s="42" t="str">
        <f>IFERROR(VLOOKUP(AT45,Model!$A$3:$B$63,2,FALSE),"")</f>
        <v/>
      </c>
      <c r="C45" s="77"/>
      <c r="D45" s="45"/>
      <c r="E45" s="45"/>
      <c r="F45" s="45"/>
      <c r="G45" s="45"/>
      <c r="H45" s="45"/>
      <c r="I45" s="45"/>
      <c r="J45" s="45"/>
      <c r="K45" s="45"/>
      <c r="L45" s="45"/>
      <c r="M45" s="45"/>
      <c r="N45" s="38"/>
      <c r="O45" s="42"/>
      <c r="P45" s="42"/>
      <c r="Q45" s="42"/>
      <c r="R45" s="42"/>
      <c r="S45" s="66">
        <f t="shared" si="0"/>
        <v>0</v>
      </c>
      <c r="T45" s="66">
        <f t="shared" si="1"/>
        <v>0</v>
      </c>
      <c r="U45" s="66">
        <f t="shared" si="2"/>
        <v>0</v>
      </c>
      <c r="V45" s="66">
        <f t="shared" si="3"/>
        <v>0</v>
      </c>
      <c r="W45" s="66">
        <f t="shared" si="4"/>
        <v>0</v>
      </c>
      <c r="X45" s="43" t="str">
        <f t="shared" ca="1" si="13"/>
        <v/>
      </c>
      <c r="Y45" s="44" t="str">
        <f t="shared" ca="1" si="10"/>
        <v/>
      </c>
      <c r="Z45" s="160"/>
      <c r="AA45" s="160"/>
      <c r="AB45" s="160"/>
      <c r="AC45" s="160"/>
      <c r="AD45" s="160"/>
      <c r="AE45" s="160"/>
      <c r="AF45" s="63" t="e">
        <f t="shared" si="5"/>
        <v>#N/A</v>
      </c>
      <c r="AG45" s="63" t="e">
        <f t="shared" si="6"/>
        <v>#N/A</v>
      </c>
      <c r="AH45" s="64" t="e">
        <f t="shared" si="11"/>
        <v>#N/A</v>
      </c>
      <c r="AI45" s="65">
        <f t="shared" ca="1" si="7"/>
        <v>44511</v>
      </c>
      <c r="AJ45" s="66" t="e">
        <f t="shared" ca="1" si="12"/>
        <v>#N/A</v>
      </c>
      <c r="AK45" s="66">
        <f>SUMIFS(Cost!$E:$E,Cost!$B:$B,Blackvue!$B$45,Cost!$C:$C,Blackvue!O45)</f>
        <v>0</v>
      </c>
      <c r="AL45" s="66">
        <f>SUMIFS(Cost!$E:$E,Cost!$B:$B,Blackvue!$B$45,Cost!$C:$C,Blackvue!P45)</f>
        <v>0</v>
      </c>
      <c r="AM45" s="66">
        <f>SUMIFS(Cost!$E:$E,Cost!$B:$B,Blackvue!$B$45,Cost!$C:$C,Blackvue!Q45)</f>
        <v>0</v>
      </c>
      <c r="AN45" s="66">
        <f>SUMIFS(Cost!$E:$E,Cost!$B:$B,Blackvue!$B$45,Cost!$C:$C,Blackvue!R45)</f>
        <v>0</v>
      </c>
      <c r="AO45" s="66">
        <f t="shared" si="8"/>
        <v>0</v>
      </c>
      <c r="AP45" s="66">
        <f>SUMIFS(Cost!$F:$F,Cost!$B:$B,Blackvue!B45,Cost!$C:$C,Blackvue!O45)</f>
        <v>0</v>
      </c>
      <c r="AQ45" s="66">
        <f>SUMIFS(Cost!$F:$F,Cost!$B:$B,Blackvue!B45,Cost!$C:$C,Blackvue!P45)</f>
        <v>0</v>
      </c>
      <c r="AR45" s="66">
        <f>SUMIFS(Cost!$F:$F,Cost!$B:$B,Blackvue!B45,Cost!$C:$C,Blackvue!Q45)</f>
        <v>0</v>
      </c>
      <c r="AS45" s="66">
        <f>SUMIFS(Cost!$F:$F,Cost!$B:$B,Blackvue!B45,Cost!$C:$C,Blackvue!R45)</f>
        <v>0</v>
      </c>
      <c r="AT45" s="14" t="str">
        <f t="shared" si="9"/>
        <v/>
      </c>
    </row>
    <row r="46" spans="1:53" s="4" customFormat="1" ht="15.75" thickBot="1">
      <c r="A46" s="41">
        <v>39</v>
      </c>
      <c r="B46" s="42" t="str">
        <f>IFERROR(VLOOKUP(AT46,Model!$A$3:$B$63,2,FALSE),"")</f>
        <v/>
      </c>
      <c r="C46" s="77"/>
      <c r="D46" s="45"/>
      <c r="E46" s="45"/>
      <c r="F46" s="45"/>
      <c r="G46" s="45"/>
      <c r="H46" s="45"/>
      <c r="I46" s="45"/>
      <c r="J46" s="45"/>
      <c r="K46" s="45"/>
      <c r="L46" s="45"/>
      <c r="M46" s="45"/>
      <c r="N46" s="38"/>
      <c r="O46" s="42"/>
      <c r="P46" s="42"/>
      <c r="Q46" s="42"/>
      <c r="R46" s="42"/>
      <c r="S46" s="66">
        <f t="shared" si="0"/>
        <v>0</v>
      </c>
      <c r="T46" s="66">
        <f t="shared" si="1"/>
        <v>0</v>
      </c>
      <c r="U46" s="66">
        <f t="shared" si="2"/>
        <v>0</v>
      </c>
      <c r="V46" s="66">
        <f t="shared" si="3"/>
        <v>0</v>
      </c>
      <c r="W46" s="66">
        <f t="shared" si="4"/>
        <v>0</v>
      </c>
      <c r="X46" s="43" t="str">
        <f t="shared" ca="1" si="13"/>
        <v/>
      </c>
      <c r="Y46" s="44" t="str">
        <f t="shared" ca="1" si="10"/>
        <v/>
      </c>
      <c r="Z46" s="160"/>
      <c r="AA46" s="160"/>
      <c r="AB46" s="160"/>
      <c r="AC46" s="160"/>
      <c r="AD46" s="160"/>
      <c r="AE46" s="160"/>
      <c r="AF46" s="63" t="e">
        <f t="shared" si="5"/>
        <v>#N/A</v>
      </c>
      <c r="AG46" s="63" t="e">
        <f t="shared" si="6"/>
        <v>#N/A</v>
      </c>
      <c r="AH46" s="64" t="e">
        <f t="shared" si="11"/>
        <v>#N/A</v>
      </c>
      <c r="AI46" s="65">
        <f t="shared" ca="1" si="7"/>
        <v>44511</v>
      </c>
      <c r="AJ46" s="66" t="e">
        <f t="shared" ca="1" si="12"/>
        <v>#N/A</v>
      </c>
      <c r="AK46" s="66">
        <f>SUMIFS(Cost!$E:$E,Cost!$B:$B,Blackvue!$B$46,Cost!$C:$C,Blackvue!O46)</f>
        <v>0</v>
      </c>
      <c r="AL46" s="66">
        <f>SUMIFS(Cost!$E:$E,Cost!$B:$B,Blackvue!$B$46,Cost!$C:$C,Blackvue!P46)</f>
        <v>0</v>
      </c>
      <c r="AM46" s="66">
        <f>SUMIFS(Cost!$E:$E,Cost!$B:$B,Blackvue!$B$46,Cost!$C:$C,Blackvue!Q46)</f>
        <v>0</v>
      </c>
      <c r="AN46" s="66">
        <f>SUMIFS(Cost!$E:$E,Cost!$B:$B,Blackvue!$B$46,Cost!$C:$C,Blackvue!R46)</f>
        <v>0</v>
      </c>
      <c r="AO46" s="66">
        <f t="shared" si="8"/>
        <v>0</v>
      </c>
      <c r="AP46" s="66">
        <f>SUMIFS(Cost!$F:$F,Cost!$B:$B,Blackvue!B46,Cost!$C:$C,Blackvue!O46)</f>
        <v>0</v>
      </c>
      <c r="AQ46" s="66">
        <f>SUMIFS(Cost!$F:$F,Cost!$B:$B,Blackvue!B46,Cost!$C:$C,Blackvue!P46)</f>
        <v>0</v>
      </c>
      <c r="AR46" s="66">
        <f>SUMIFS(Cost!$F:$F,Cost!$B:$B,Blackvue!B46,Cost!$C:$C,Blackvue!Q46)</f>
        <v>0</v>
      </c>
      <c r="AS46" s="66">
        <f>SUMIFS(Cost!$F:$F,Cost!$B:$B,Blackvue!B46,Cost!$C:$C,Blackvue!R46)</f>
        <v>0</v>
      </c>
      <c r="AT46" s="14" t="str">
        <f t="shared" si="9"/>
        <v/>
      </c>
      <c r="AX46" s="2"/>
      <c r="BA46" s="2"/>
    </row>
    <row r="47" spans="1:53" s="4" customFormat="1" ht="15.75" thickBot="1">
      <c r="A47" s="41">
        <v>40</v>
      </c>
      <c r="B47" s="42" t="str">
        <f>IFERROR(VLOOKUP(AT47,Model!$A$3:$B$63,2,FALSE),"")</f>
        <v/>
      </c>
      <c r="C47" s="77"/>
      <c r="D47" s="45"/>
      <c r="E47" s="45"/>
      <c r="F47" s="45"/>
      <c r="G47" s="45"/>
      <c r="H47" s="45"/>
      <c r="I47" s="45"/>
      <c r="J47" s="45"/>
      <c r="K47" s="45"/>
      <c r="L47" s="45"/>
      <c r="M47" s="45"/>
      <c r="N47" s="38"/>
      <c r="O47" s="42"/>
      <c r="P47" s="42"/>
      <c r="Q47" s="42"/>
      <c r="R47" s="42"/>
      <c r="S47" s="66">
        <f t="shared" si="0"/>
        <v>0</v>
      </c>
      <c r="T47" s="66">
        <f t="shared" si="1"/>
        <v>0</v>
      </c>
      <c r="U47" s="66">
        <f t="shared" si="2"/>
        <v>0</v>
      </c>
      <c r="V47" s="66">
        <f t="shared" si="3"/>
        <v>0</v>
      </c>
      <c r="W47" s="66">
        <f t="shared" si="4"/>
        <v>0</v>
      </c>
      <c r="X47" s="43" t="str">
        <f t="shared" ca="1" si="13"/>
        <v/>
      </c>
      <c r="Y47" s="44" t="str">
        <f t="shared" ca="1" si="10"/>
        <v/>
      </c>
      <c r="Z47" s="160"/>
      <c r="AA47" s="160"/>
      <c r="AB47" s="160"/>
      <c r="AC47" s="160"/>
      <c r="AD47" s="160"/>
      <c r="AE47" s="160"/>
      <c r="AF47" s="63" t="e">
        <f t="shared" si="5"/>
        <v>#N/A</v>
      </c>
      <c r="AG47" s="63" t="e">
        <f t="shared" si="6"/>
        <v>#N/A</v>
      </c>
      <c r="AH47" s="64" t="e">
        <f t="shared" si="11"/>
        <v>#N/A</v>
      </c>
      <c r="AI47" s="65">
        <f t="shared" ca="1" si="7"/>
        <v>44511</v>
      </c>
      <c r="AJ47" s="66" t="e">
        <f t="shared" ca="1" si="12"/>
        <v>#N/A</v>
      </c>
      <c r="AK47" s="66">
        <f>SUMIFS(Cost!$E:$E,Cost!$B:$B,Blackvue!$B$47,Cost!$C:$C,Blackvue!O47)</f>
        <v>0</v>
      </c>
      <c r="AL47" s="66">
        <f>SUMIFS(Cost!$E:$E,Cost!$B:$B,Blackvue!$B$47,Cost!$C:$C,Blackvue!P47)</f>
        <v>0</v>
      </c>
      <c r="AM47" s="66">
        <f>SUMIFS(Cost!$E:$E,Cost!$B:$B,Blackvue!$B$47,Cost!$C:$C,Blackvue!Q47)</f>
        <v>0</v>
      </c>
      <c r="AN47" s="66">
        <f>SUMIFS(Cost!$E:$E,Cost!$B:$B,Blackvue!$B$47,Cost!$C:$C,Blackvue!R47)</f>
        <v>0</v>
      </c>
      <c r="AO47" s="66">
        <f t="shared" si="8"/>
        <v>0</v>
      </c>
      <c r="AP47" s="66">
        <f>SUMIFS(Cost!$F:$F,Cost!$B:$B,Blackvue!B47,Cost!$C:$C,Blackvue!O47)</f>
        <v>0</v>
      </c>
      <c r="AQ47" s="66">
        <f>SUMIFS(Cost!$F:$F,Cost!$B:$B,Blackvue!B47,Cost!$C:$C,Blackvue!P47)</f>
        <v>0</v>
      </c>
      <c r="AR47" s="66">
        <f>SUMIFS(Cost!$F:$F,Cost!$B:$B,Blackvue!B47,Cost!$C:$C,Blackvue!Q47)</f>
        <v>0</v>
      </c>
      <c r="AS47" s="66">
        <f>SUMIFS(Cost!$F:$F,Cost!$B:$B,Blackvue!B47,Cost!$C:$C,Blackvue!R47)</f>
        <v>0</v>
      </c>
      <c r="AT47" s="14" t="str">
        <f t="shared" si="9"/>
        <v/>
      </c>
      <c r="AX47" s="2"/>
      <c r="BA47" s="2"/>
    </row>
    <row r="48" spans="1:53" s="4" customFormat="1" ht="15.75" thickBot="1">
      <c r="A48" s="41">
        <v>41</v>
      </c>
      <c r="B48" s="42" t="str">
        <f>IFERROR(VLOOKUP(AT48,Model!$A$3:$B$63,2,FALSE),"")</f>
        <v/>
      </c>
      <c r="C48" s="77"/>
      <c r="D48" s="45"/>
      <c r="E48" s="45"/>
      <c r="F48" s="45"/>
      <c r="G48" s="45"/>
      <c r="H48" s="45"/>
      <c r="I48" s="45"/>
      <c r="J48" s="45"/>
      <c r="K48" s="45"/>
      <c r="L48" s="45"/>
      <c r="M48" s="45"/>
      <c r="N48" s="38"/>
      <c r="O48" s="42"/>
      <c r="P48" s="42"/>
      <c r="Q48" s="42"/>
      <c r="R48" s="42"/>
      <c r="S48" s="66">
        <f t="shared" si="0"/>
        <v>0</v>
      </c>
      <c r="T48" s="66">
        <f t="shared" si="1"/>
        <v>0</v>
      </c>
      <c r="U48" s="66">
        <f t="shared" si="2"/>
        <v>0</v>
      </c>
      <c r="V48" s="66">
        <f t="shared" si="3"/>
        <v>0</v>
      </c>
      <c r="W48" s="66">
        <f t="shared" si="4"/>
        <v>0</v>
      </c>
      <c r="X48" s="43" t="str">
        <f t="shared" ca="1" si="13"/>
        <v/>
      </c>
      <c r="Y48" s="44" t="str">
        <f t="shared" ca="1" si="10"/>
        <v/>
      </c>
      <c r="Z48" s="160"/>
      <c r="AA48" s="160"/>
      <c r="AB48" s="160"/>
      <c r="AC48" s="160"/>
      <c r="AD48" s="160"/>
      <c r="AE48" s="160"/>
      <c r="AF48" s="63" t="e">
        <f t="shared" si="5"/>
        <v>#N/A</v>
      </c>
      <c r="AG48" s="63" t="e">
        <f t="shared" si="6"/>
        <v>#N/A</v>
      </c>
      <c r="AH48" s="64" t="e">
        <f t="shared" si="11"/>
        <v>#N/A</v>
      </c>
      <c r="AI48" s="65">
        <f t="shared" ca="1" si="7"/>
        <v>44511</v>
      </c>
      <c r="AJ48" s="66" t="e">
        <f t="shared" ca="1" si="12"/>
        <v>#N/A</v>
      </c>
      <c r="AK48" s="66">
        <f>SUMIFS(Cost!$E:$E,Cost!$B:$B,Blackvue!$B$48,Cost!$C:$C,Blackvue!O48)</f>
        <v>0</v>
      </c>
      <c r="AL48" s="66">
        <f>SUMIFS(Cost!$E:$E,Cost!$B:$B,Blackvue!$B$48,Cost!$C:$C,Blackvue!P48)</f>
        <v>0</v>
      </c>
      <c r="AM48" s="66">
        <f>SUMIFS(Cost!$E:$E,Cost!$B:$B,Blackvue!$B$48,Cost!$C:$C,Blackvue!Q48)</f>
        <v>0</v>
      </c>
      <c r="AN48" s="66">
        <f>SUMIFS(Cost!$E:$E,Cost!$B:$B,Blackvue!$B$48,Cost!$C:$C,Blackvue!R48)</f>
        <v>0</v>
      </c>
      <c r="AO48" s="66">
        <f t="shared" si="8"/>
        <v>0</v>
      </c>
      <c r="AP48" s="66">
        <f>SUMIFS(Cost!$F:$F,Cost!$B:$B,Blackvue!B48,Cost!$C:$C,Blackvue!O48)</f>
        <v>0</v>
      </c>
      <c r="AQ48" s="66">
        <f>SUMIFS(Cost!$F:$F,Cost!$B:$B,Blackvue!B48,Cost!$C:$C,Blackvue!P48)</f>
        <v>0</v>
      </c>
      <c r="AR48" s="66">
        <f>SUMIFS(Cost!$F:$F,Cost!$B:$B,Blackvue!B48,Cost!$C:$C,Blackvue!Q48)</f>
        <v>0</v>
      </c>
      <c r="AS48" s="66">
        <f>SUMIFS(Cost!$F:$F,Cost!$B:$B,Blackvue!B48,Cost!$C:$C,Blackvue!R48)</f>
        <v>0</v>
      </c>
      <c r="AT48" s="14" t="str">
        <f t="shared" si="9"/>
        <v/>
      </c>
      <c r="AX48" s="2"/>
      <c r="BA48" s="2"/>
    </row>
    <row r="49" spans="1:53" ht="15.75" thickBot="1">
      <c r="A49" s="41">
        <v>42</v>
      </c>
      <c r="B49" s="42" t="str">
        <f>IFERROR(VLOOKUP(AT49,Model!$A$3:$B$63,2,FALSE),"")</f>
        <v/>
      </c>
      <c r="C49" s="77"/>
      <c r="D49" s="45"/>
      <c r="E49" s="45"/>
      <c r="F49" s="45"/>
      <c r="G49" s="45"/>
      <c r="H49" s="45"/>
      <c r="I49" s="45"/>
      <c r="J49" s="45"/>
      <c r="K49" s="45"/>
      <c r="L49" s="45"/>
      <c r="M49" s="45"/>
      <c r="N49" s="38"/>
      <c r="O49" s="42"/>
      <c r="P49" s="42"/>
      <c r="Q49" s="42"/>
      <c r="R49" s="42"/>
      <c r="S49" s="66">
        <f t="shared" si="0"/>
        <v>0</v>
      </c>
      <c r="T49" s="66">
        <f t="shared" si="1"/>
        <v>0</v>
      </c>
      <c r="U49" s="66">
        <f t="shared" si="2"/>
        <v>0</v>
      </c>
      <c r="V49" s="66">
        <f t="shared" si="3"/>
        <v>0</v>
      </c>
      <c r="W49" s="66">
        <f t="shared" si="4"/>
        <v>0</v>
      </c>
      <c r="X49" s="43" t="str">
        <f t="shared" ca="1" si="13"/>
        <v/>
      </c>
      <c r="Y49" s="44" t="str">
        <f t="shared" ca="1" si="10"/>
        <v/>
      </c>
      <c r="Z49" s="160"/>
      <c r="AA49" s="160"/>
      <c r="AB49" s="160"/>
      <c r="AC49" s="160"/>
      <c r="AD49" s="160"/>
      <c r="AE49" s="160"/>
      <c r="AF49" s="63" t="e">
        <f t="shared" si="5"/>
        <v>#N/A</v>
      </c>
      <c r="AG49" s="63" t="e">
        <f t="shared" si="6"/>
        <v>#N/A</v>
      </c>
      <c r="AH49" s="64" t="e">
        <f t="shared" si="11"/>
        <v>#N/A</v>
      </c>
      <c r="AI49" s="65">
        <f t="shared" ca="1" si="7"/>
        <v>44511</v>
      </c>
      <c r="AJ49" s="66" t="e">
        <f t="shared" ca="1" si="12"/>
        <v>#N/A</v>
      </c>
      <c r="AK49" s="66">
        <f>SUMIFS(Cost!$E:$E,Cost!$B:$B,Blackvue!$B$49,Cost!$C:$C,Blackvue!O49)</f>
        <v>0</v>
      </c>
      <c r="AL49" s="66">
        <f>SUMIFS(Cost!$E:$E,Cost!$B:$B,Blackvue!$B$49,Cost!$C:$C,Blackvue!P49)</f>
        <v>0</v>
      </c>
      <c r="AM49" s="66">
        <f>SUMIFS(Cost!$E:$E,Cost!$B:$B,Blackvue!$B$49,Cost!$C:$C,Blackvue!Q49)</f>
        <v>0</v>
      </c>
      <c r="AN49" s="66">
        <f>SUMIFS(Cost!$E:$E,Cost!$B:$B,Blackvue!$B$49,Cost!$C:$C,Blackvue!R49)</f>
        <v>0</v>
      </c>
      <c r="AO49" s="66">
        <f t="shared" si="8"/>
        <v>0</v>
      </c>
      <c r="AP49" s="66">
        <f>SUMIFS(Cost!$F:$F,Cost!$B:$B,Blackvue!B49,Cost!$C:$C,Blackvue!O49)</f>
        <v>0</v>
      </c>
      <c r="AQ49" s="66">
        <f>SUMIFS(Cost!$F:$F,Cost!$B:$B,Blackvue!B49,Cost!$C:$C,Blackvue!P49)</f>
        <v>0</v>
      </c>
      <c r="AR49" s="66">
        <f>SUMIFS(Cost!$F:$F,Cost!$B:$B,Blackvue!B49,Cost!$C:$C,Blackvue!Q49)</f>
        <v>0</v>
      </c>
      <c r="AS49" s="66">
        <f>SUMIFS(Cost!$F:$F,Cost!$B:$B,Blackvue!B49,Cost!$C:$C,Blackvue!R49)</f>
        <v>0</v>
      </c>
      <c r="AT49" s="14" t="str">
        <f t="shared" si="9"/>
        <v/>
      </c>
      <c r="BA49" s="4"/>
    </row>
    <row r="50" spans="1:53" ht="15.75" thickBot="1">
      <c r="A50" s="41">
        <v>43</v>
      </c>
      <c r="B50" s="42" t="str">
        <f>IFERROR(VLOOKUP(AT50,Model!$A$3:$B$63,2,FALSE),"")</f>
        <v/>
      </c>
      <c r="C50" s="77"/>
      <c r="D50" s="45"/>
      <c r="E50" s="45"/>
      <c r="F50" s="45"/>
      <c r="G50" s="45"/>
      <c r="H50" s="45"/>
      <c r="I50" s="45"/>
      <c r="J50" s="45"/>
      <c r="K50" s="45"/>
      <c r="L50" s="45"/>
      <c r="M50" s="45"/>
      <c r="N50" s="38"/>
      <c r="O50" s="42"/>
      <c r="P50" s="42"/>
      <c r="Q50" s="42"/>
      <c r="R50" s="42"/>
      <c r="S50" s="66">
        <f t="shared" si="0"/>
        <v>0</v>
      </c>
      <c r="T50" s="66">
        <f t="shared" si="1"/>
        <v>0</v>
      </c>
      <c r="U50" s="66">
        <f t="shared" si="2"/>
        <v>0</v>
      </c>
      <c r="V50" s="66">
        <f t="shared" si="3"/>
        <v>0</v>
      </c>
      <c r="W50" s="66">
        <f t="shared" si="4"/>
        <v>0</v>
      </c>
      <c r="X50" s="43" t="str">
        <f t="shared" ca="1" si="13"/>
        <v/>
      </c>
      <c r="Y50" s="44" t="str">
        <f t="shared" ca="1" si="10"/>
        <v/>
      </c>
      <c r="Z50" s="160"/>
      <c r="AA50" s="160"/>
      <c r="AB50" s="160"/>
      <c r="AC50" s="160"/>
      <c r="AD50" s="160"/>
      <c r="AE50" s="160"/>
      <c r="AF50" s="63" t="e">
        <f t="shared" si="5"/>
        <v>#N/A</v>
      </c>
      <c r="AG50" s="63" t="e">
        <f t="shared" si="6"/>
        <v>#N/A</v>
      </c>
      <c r="AH50" s="64" t="e">
        <f t="shared" si="11"/>
        <v>#N/A</v>
      </c>
      <c r="AI50" s="65">
        <f t="shared" ca="1" si="7"/>
        <v>44511</v>
      </c>
      <c r="AJ50" s="66" t="e">
        <f t="shared" ca="1" si="12"/>
        <v>#N/A</v>
      </c>
      <c r="AK50" s="66">
        <f>SUMIFS(Cost!$E:$E,Cost!$B:$B,Blackvue!$B$50,Cost!$C:$C,Blackvue!O50)</f>
        <v>0</v>
      </c>
      <c r="AL50" s="66">
        <f>SUMIFS(Cost!$E:$E,Cost!$B:$B,Blackvue!$B$50,Cost!$C:$C,Blackvue!P50)</f>
        <v>0</v>
      </c>
      <c r="AM50" s="66">
        <f>SUMIFS(Cost!$E:$E,Cost!$B:$B,Blackvue!$B$50,Cost!$C:$C,Blackvue!Q50)</f>
        <v>0</v>
      </c>
      <c r="AN50" s="66">
        <f>SUMIFS(Cost!$E:$E,Cost!$B:$B,Blackvue!$B$50,Cost!$C:$C,Blackvue!R50)</f>
        <v>0</v>
      </c>
      <c r="AO50" s="66">
        <f t="shared" si="8"/>
        <v>0</v>
      </c>
      <c r="AP50" s="66">
        <f>SUMIFS(Cost!$F:$F,Cost!$B:$B,Blackvue!B50,Cost!$C:$C,Blackvue!O50)</f>
        <v>0</v>
      </c>
      <c r="AQ50" s="66">
        <f>SUMIFS(Cost!$F:$F,Cost!$B:$B,Blackvue!B50,Cost!$C:$C,Blackvue!P50)</f>
        <v>0</v>
      </c>
      <c r="AR50" s="66">
        <f>SUMIFS(Cost!$F:$F,Cost!$B:$B,Blackvue!B50,Cost!$C:$C,Blackvue!Q50)</f>
        <v>0</v>
      </c>
      <c r="AS50" s="66">
        <f>SUMIFS(Cost!$F:$F,Cost!$B:$B,Blackvue!B50,Cost!$C:$C,Blackvue!R50)</f>
        <v>0</v>
      </c>
      <c r="AT50" s="14" t="str">
        <f t="shared" si="9"/>
        <v/>
      </c>
      <c r="BA50" s="4"/>
    </row>
    <row r="51" spans="1:53" ht="15.75" thickBot="1">
      <c r="A51" s="41">
        <v>44</v>
      </c>
      <c r="B51" s="42" t="str">
        <f>IFERROR(VLOOKUP(AT51,Model!$A$3:$B$63,2,FALSE),"")</f>
        <v/>
      </c>
      <c r="C51" s="77"/>
      <c r="D51" s="45"/>
      <c r="E51" s="45"/>
      <c r="F51" s="45"/>
      <c r="G51" s="45"/>
      <c r="H51" s="45"/>
      <c r="I51" s="45"/>
      <c r="J51" s="45"/>
      <c r="K51" s="45"/>
      <c r="L51" s="45"/>
      <c r="M51" s="45"/>
      <c r="N51" s="38"/>
      <c r="O51" s="42"/>
      <c r="P51" s="42"/>
      <c r="Q51" s="42"/>
      <c r="R51" s="42"/>
      <c r="S51" s="66">
        <f t="shared" si="0"/>
        <v>0</v>
      </c>
      <c r="T51" s="66">
        <f t="shared" si="1"/>
        <v>0</v>
      </c>
      <c r="U51" s="66">
        <f t="shared" si="2"/>
        <v>0</v>
      </c>
      <c r="V51" s="66">
        <f t="shared" si="3"/>
        <v>0</v>
      </c>
      <c r="W51" s="66">
        <f t="shared" si="4"/>
        <v>0</v>
      </c>
      <c r="X51" s="43" t="str">
        <f t="shared" ca="1" si="13"/>
        <v/>
      </c>
      <c r="Y51" s="44" t="str">
        <f t="shared" ca="1" si="10"/>
        <v/>
      </c>
      <c r="Z51" s="160"/>
      <c r="AA51" s="160"/>
      <c r="AB51" s="160"/>
      <c r="AC51" s="160"/>
      <c r="AD51" s="160"/>
      <c r="AE51" s="160"/>
      <c r="AF51" s="63" t="e">
        <f t="shared" si="5"/>
        <v>#N/A</v>
      </c>
      <c r="AG51" s="63" t="e">
        <f t="shared" si="6"/>
        <v>#N/A</v>
      </c>
      <c r="AH51" s="64" t="e">
        <f t="shared" si="11"/>
        <v>#N/A</v>
      </c>
      <c r="AI51" s="65">
        <f t="shared" ca="1" si="7"/>
        <v>44511</v>
      </c>
      <c r="AJ51" s="66" t="e">
        <f t="shared" ca="1" si="12"/>
        <v>#N/A</v>
      </c>
      <c r="AK51" s="66">
        <f>SUMIFS(Cost!$E:$E,Cost!$B:$B,Blackvue!$B$51,Cost!$C:$C,Blackvue!O51)</f>
        <v>0</v>
      </c>
      <c r="AL51" s="66">
        <f>SUMIFS(Cost!$E:$E,Cost!$B:$B,Blackvue!$B$51,Cost!$C:$C,Blackvue!P51)</f>
        <v>0</v>
      </c>
      <c r="AM51" s="66">
        <f>SUMIFS(Cost!$E:$E,Cost!$B:$B,Blackvue!$B$51,Cost!$C:$C,Blackvue!Q51)</f>
        <v>0</v>
      </c>
      <c r="AN51" s="66">
        <f>SUMIFS(Cost!$E:$E,Cost!$B:$B,Blackvue!$B$51,Cost!$C:$C,Blackvue!R51)</f>
        <v>0</v>
      </c>
      <c r="AO51" s="66">
        <f t="shared" si="8"/>
        <v>0</v>
      </c>
      <c r="AP51" s="66">
        <f>SUMIFS(Cost!$F:$F,Cost!$B:$B,Blackvue!B51,Cost!$C:$C,Blackvue!O51)</f>
        <v>0</v>
      </c>
      <c r="AQ51" s="66">
        <f>SUMIFS(Cost!$F:$F,Cost!$B:$B,Blackvue!B51,Cost!$C:$C,Blackvue!P51)</f>
        <v>0</v>
      </c>
      <c r="AR51" s="66">
        <f>SUMIFS(Cost!$F:$F,Cost!$B:$B,Blackvue!B51,Cost!$C:$C,Blackvue!Q51)</f>
        <v>0</v>
      </c>
      <c r="AS51" s="66">
        <f>SUMIFS(Cost!$F:$F,Cost!$B:$B,Blackvue!B51,Cost!$C:$C,Blackvue!R51)</f>
        <v>0</v>
      </c>
      <c r="AT51" s="14" t="str">
        <f t="shared" si="9"/>
        <v/>
      </c>
      <c r="BA51" s="4"/>
    </row>
    <row r="52" spans="1:53" ht="15.75" thickBot="1">
      <c r="A52" s="41">
        <v>45</v>
      </c>
      <c r="B52" s="42" t="str">
        <f>IFERROR(VLOOKUP(AT52,Model!$A$3:$B$63,2,FALSE),"")</f>
        <v/>
      </c>
      <c r="C52" s="77"/>
      <c r="D52" s="45"/>
      <c r="E52" s="45"/>
      <c r="F52" s="45"/>
      <c r="G52" s="45"/>
      <c r="H52" s="45"/>
      <c r="I52" s="45"/>
      <c r="J52" s="45"/>
      <c r="K52" s="45"/>
      <c r="L52" s="45"/>
      <c r="M52" s="45"/>
      <c r="N52" s="38"/>
      <c r="O52" s="42"/>
      <c r="P52" s="42"/>
      <c r="Q52" s="42"/>
      <c r="R52" s="42"/>
      <c r="S52" s="66">
        <f t="shared" si="0"/>
        <v>0</v>
      </c>
      <c r="T52" s="66">
        <f t="shared" si="1"/>
        <v>0</v>
      </c>
      <c r="U52" s="66">
        <f t="shared" si="2"/>
        <v>0</v>
      </c>
      <c r="V52" s="66">
        <f t="shared" si="3"/>
        <v>0</v>
      </c>
      <c r="W52" s="66">
        <f t="shared" si="4"/>
        <v>0</v>
      </c>
      <c r="X52" s="43" t="str">
        <f t="shared" ca="1" si="13"/>
        <v/>
      </c>
      <c r="Y52" s="44" t="str">
        <f t="shared" ca="1" si="10"/>
        <v/>
      </c>
      <c r="Z52" s="160"/>
      <c r="AA52" s="160"/>
      <c r="AB52" s="160"/>
      <c r="AC52" s="160"/>
      <c r="AD52" s="160"/>
      <c r="AE52" s="160"/>
      <c r="AF52" s="63" t="e">
        <f t="shared" si="5"/>
        <v>#N/A</v>
      </c>
      <c r="AG52" s="63" t="e">
        <f t="shared" si="6"/>
        <v>#N/A</v>
      </c>
      <c r="AH52" s="64" t="e">
        <f t="shared" si="11"/>
        <v>#N/A</v>
      </c>
      <c r="AI52" s="65">
        <f t="shared" ca="1" si="7"/>
        <v>44511</v>
      </c>
      <c r="AJ52" s="66" t="e">
        <f t="shared" ca="1" si="12"/>
        <v>#N/A</v>
      </c>
      <c r="AK52" s="66">
        <f>SUMIFS(Cost!$E:$E,Cost!$B:$B,Blackvue!$B$52,Cost!$C:$C,Blackvue!O52)</f>
        <v>0</v>
      </c>
      <c r="AL52" s="66">
        <f>SUMIFS(Cost!$E:$E,Cost!$B:$B,Blackvue!$B$52,Cost!$C:$C,Blackvue!P52)</f>
        <v>0</v>
      </c>
      <c r="AM52" s="66">
        <f>SUMIFS(Cost!$E:$E,Cost!$B:$B,Blackvue!$B$52,Cost!$C:$C,Blackvue!Q52)</f>
        <v>0</v>
      </c>
      <c r="AN52" s="66">
        <f>SUMIFS(Cost!$E:$E,Cost!$B:$B,Blackvue!$B$52,Cost!$C:$C,Blackvue!R52)</f>
        <v>0</v>
      </c>
      <c r="AO52" s="66">
        <f t="shared" si="8"/>
        <v>0</v>
      </c>
      <c r="AP52" s="66">
        <f>SUMIFS(Cost!$F:$F,Cost!$B:$B,Blackvue!B52,Cost!$C:$C,Blackvue!O52)</f>
        <v>0</v>
      </c>
      <c r="AQ52" s="66">
        <f>SUMIFS(Cost!$F:$F,Cost!$B:$B,Blackvue!B52,Cost!$C:$C,Blackvue!P52)</f>
        <v>0</v>
      </c>
      <c r="AR52" s="66">
        <f>SUMIFS(Cost!$F:$F,Cost!$B:$B,Blackvue!B52,Cost!$C:$C,Blackvue!Q52)</f>
        <v>0</v>
      </c>
      <c r="AS52" s="66">
        <f>SUMIFS(Cost!$F:$F,Cost!$B:$B,Blackvue!B52,Cost!$C:$C,Blackvue!R52)</f>
        <v>0</v>
      </c>
      <c r="AT52" s="14" t="str">
        <f t="shared" si="9"/>
        <v/>
      </c>
      <c r="AX52" s="4"/>
    </row>
    <row r="53" spans="1:53" ht="15.75" thickBot="1">
      <c r="A53" s="41">
        <v>46</v>
      </c>
      <c r="B53" s="42" t="str">
        <f>IFERROR(VLOOKUP(AT53,Model!$A$3:$B$63,2,FALSE),"")</f>
        <v/>
      </c>
      <c r="C53" s="77"/>
      <c r="D53" s="45"/>
      <c r="E53" s="45"/>
      <c r="F53" s="45"/>
      <c r="G53" s="45"/>
      <c r="H53" s="45"/>
      <c r="I53" s="45"/>
      <c r="J53" s="45"/>
      <c r="K53" s="45"/>
      <c r="L53" s="45"/>
      <c r="M53" s="45"/>
      <c r="N53" s="38"/>
      <c r="O53" s="42"/>
      <c r="P53" s="42"/>
      <c r="Q53" s="42"/>
      <c r="R53" s="42"/>
      <c r="S53" s="66">
        <f t="shared" si="0"/>
        <v>0</v>
      </c>
      <c r="T53" s="66">
        <f t="shared" si="1"/>
        <v>0</v>
      </c>
      <c r="U53" s="66">
        <f t="shared" si="2"/>
        <v>0</v>
      </c>
      <c r="V53" s="66">
        <f t="shared" si="3"/>
        <v>0</v>
      </c>
      <c r="W53" s="66">
        <f t="shared" si="4"/>
        <v>0</v>
      </c>
      <c r="X53" s="43" t="str">
        <f t="shared" ca="1" si="13"/>
        <v/>
      </c>
      <c r="Y53" s="44" t="str">
        <f t="shared" ca="1" si="10"/>
        <v/>
      </c>
      <c r="Z53" s="160"/>
      <c r="AA53" s="160"/>
      <c r="AB53" s="160"/>
      <c r="AC53" s="160"/>
      <c r="AD53" s="160"/>
      <c r="AE53" s="160"/>
      <c r="AF53" s="63" t="e">
        <f t="shared" si="5"/>
        <v>#N/A</v>
      </c>
      <c r="AG53" s="63" t="e">
        <f t="shared" si="6"/>
        <v>#N/A</v>
      </c>
      <c r="AH53" s="64" t="e">
        <f t="shared" si="11"/>
        <v>#N/A</v>
      </c>
      <c r="AI53" s="65">
        <f t="shared" ca="1" si="7"/>
        <v>44511</v>
      </c>
      <c r="AJ53" s="66" t="e">
        <f t="shared" ca="1" si="12"/>
        <v>#N/A</v>
      </c>
      <c r="AK53" s="66">
        <f>SUMIFS(Cost!$E:$E,Cost!$B:$B,Blackvue!$B$53,Cost!$C:$C,Blackvue!O53)</f>
        <v>0</v>
      </c>
      <c r="AL53" s="66">
        <f>SUMIFS(Cost!$E:$E,Cost!$B:$B,Blackvue!$B$53,Cost!$C:$C,Blackvue!P53)</f>
        <v>0</v>
      </c>
      <c r="AM53" s="66">
        <f>SUMIFS(Cost!$E:$E,Cost!$B:$B,Blackvue!$B$53,Cost!$C:$C,Blackvue!Q53)</f>
        <v>0</v>
      </c>
      <c r="AN53" s="66">
        <f>SUMIFS(Cost!$E:$E,Cost!$B:$B,Blackvue!$B$53,Cost!$C:$C,Blackvue!R53)</f>
        <v>0</v>
      </c>
      <c r="AO53" s="66">
        <f t="shared" si="8"/>
        <v>0</v>
      </c>
      <c r="AP53" s="66">
        <f>SUMIFS(Cost!$F:$F,Cost!$B:$B,Blackvue!B53,Cost!$C:$C,Blackvue!O53)</f>
        <v>0</v>
      </c>
      <c r="AQ53" s="66">
        <f>SUMIFS(Cost!$F:$F,Cost!$B:$B,Blackvue!B53,Cost!$C:$C,Blackvue!P53)</f>
        <v>0</v>
      </c>
      <c r="AR53" s="66">
        <f>SUMIFS(Cost!$F:$F,Cost!$B:$B,Blackvue!B53,Cost!$C:$C,Blackvue!Q53)</f>
        <v>0</v>
      </c>
      <c r="AS53" s="66">
        <f>SUMIFS(Cost!$F:$F,Cost!$B:$B,Blackvue!B53,Cost!$C:$C,Blackvue!R53)</f>
        <v>0</v>
      </c>
      <c r="AT53" s="14" t="str">
        <f t="shared" si="9"/>
        <v/>
      </c>
      <c r="AX53" s="4"/>
    </row>
    <row r="54" spans="1:53" ht="15.75" thickBot="1">
      <c r="A54" s="41">
        <v>47</v>
      </c>
      <c r="B54" s="42" t="str">
        <f>IFERROR(VLOOKUP(AT54,Model!$A$3:$B$63,2,FALSE),"")</f>
        <v/>
      </c>
      <c r="C54" s="77"/>
      <c r="D54" s="45"/>
      <c r="E54" s="45"/>
      <c r="F54" s="45"/>
      <c r="G54" s="45"/>
      <c r="H54" s="45"/>
      <c r="I54" s="45"/>
      <c r="J54" s="45"/>
      <c r="K54" s="45"/>
      <c r="L54" s="45"/>
      <c r="M54" s="45"/>
      <c r="N54" s="38"/>
      <c r="O54" s="42"/>
      <c r="P54" s="42"/>
      <c r="Q54" s="42"/>
      <c r="R54" s="42"/>
      <c r="S54" s="66">
        <f t="shared" si="0"/>
        <v>0</v>
      </c>
      <c r="T54" s="66">
        <f t="shared" si="1"/>
        <v>0</v>
      </c>
      <c r="U54" s="66">
        <f t="shared" si="2"/>
        <v>0</v>
      </c>
      <c r="V54" s="66">
        <f t="shared" si="3"/>
        <v>0</v>
      </c>
      <c r="W54" s="66">
        <f t="shared" si="4"/>
        <v>0</v>
      </c>
      <c r="X54" s="43" t="str">
        <f t="shared" ca="1" si="13"/>
        <v/>
      </c>
      <c r="Y54" s="44" t="str">
        <f t="shared" ca="1" si="10"/>
        <v/>
      </c>
      <c r="Z54" s="160"/>
      <c r="AA54" s="160"/>
      <c r="AB54" s="160"/>
      <c r="AC54" s="160"/>
      <c r="AD54" s="160"/>
      <c r="AE54" s="160"/>
      <c r="AF54" s="63" t="e">
        <f t="shared" si="5"/>
        <v>#N/A</v>
      </c>
      <c r="AG54" s="63" t="e">
        <f t="shared" si="6"/>
        <v>#N/A</v>
      </c>
      <c r="AH54" s="64" t="e">
        <f t="shared" si="11"/>
        <v>#N/A</v>
      </c>
      <c r="AI54" s="65">
        <f t="shared" ca="1" si="7"/>
        <v>44511</v>
      </c>
      <c r="AJ54" s="66" t="e">
        <f t="shared" ca="1" si="12"/>
        <v>#N/A</v>
      </c>
      <c r="AK54" s="66">
        <f>SUMIFS(Cost!$E:$E,Cost!$B:$B,Blackvue!$B$54,Cost!$C:$C,Blackvue!O54)</f>
        <v>0</v>
      </c>
      <c r="AL54" s="66">
        <f>SUMIFS(Cost!$E:$E,Cost!$B:$B,Blackvue!$B$54,Cost!$C:$C,Blackvue!P54)</f>
        <v>0</v>
      </c>
      <c r="AM54" s="66">
        <f>SUMIFS(Cost!$E:$E,Cost!$B:$B,Blackvue!$B$54,Cost!$C:$C,Blackvue!Q54)</f>
        <v>0</v>
      </c>
      <c r="AN54" s="66">
        <f>SUMIFS(Cost!$E:$E,Cost!$B:$B,Blackvue!$B$54,Cost!$C:$C,Blackvue!R54)</f>
        <v>0</v>
      </c>
      <c r="AO54" s="66">
        <f t="shared" si="8"/>
        <v>0</v>
      </c>
      <c r="AP54" s="66">
        <f>SUMIFS(Cost!$F:$F,Cost!$B:$B,Blackvue!B54,Cost!$C:$C,Blackvue!O54)</f>
        <v>0</v>
      </c>
      <c r="AQ54" s="66">
        <f>SUMIFS(Cost!$F:$F,Cost!$B:$B,Blackvue!B54,Cost!$C:$C,Blackvue!P54)</f>
        <v>0</v>
      </c>
      <c r="AR54" s="66">
        <f>SUMIFS(Cost!$F:$F,Cost!$B:$B,Blackvue!B54,Cost!$C:$C,Blackvue!Q54)</f>
        <v>0</v>
      </c>
      <c r="AS54" s="66">
        <f>SUMIFS(Cost!$F:$F,Cost!$B:$B,Blackvue!B54,Cost!$C:$C,Blackvue!R54)</f>
        <v>0</v>
      </c>
      <c r="AT54" s="14" t="str">
        <f t="shared" si="9"/>
        <v/>
      </c>
      <c r="AX54" s="4"/>
    </row>
    <row r="55" spans="1:53" ht="15.75" thickBot="1">
      <c r="A55" s="41">
        <v>48</v>
      </c>
      <c r="B55" s="42" t="str">
        <f>IFERROR(VLOOKUP(AT55,Model!$A$3:$B$63,2,FALSE),"")</f>
        <v/>
      </c>
      <c r="C55" s="77"/>
      <c r="D55" s="45"/>
      <c r="E55" s="45"/>
      <c r="F55" s="45"/>
      <c r="G55" s="45"/>
      <c r="H55" s="45"/>
      <c r="I55" s="45"/>
      <c r="J55" s="45"/>
      <c r="K55" s="45"/>
      <c r="L55" s="45"/>
      <c r="M55" s="45"/>
      <c r="N55" s="38"/>
      <c r="O55" s="42"/>
      <c r="P55" s="42"/>
      <c r="Q55" s="42"/>
      <c r="R55" s="42"/>
      <c r="S55" s="66">
        <f t="shared" si="0"/>
        <v>0</v>
      </c>
      <c r="T55" s="66">
        <f t="shared" si="1"/>
        <v>0</v>
      </c>
      <c r="U55" s="66">
        <f t="shared" si="2"/>
        <v>0</v>
      </c>
      <c r="V55" s="66">
        <f t="shared" si="3"/>
        <v>0</v>
      </c>
      <c r="W55" s="66">
        <f t="shared" si="4"/>
        <v>0</v>
      </c>
      <c r="X55" s="43" t="str">
        <f t="shared" ca="1" si="13"/>
        <v/>
      </c>
      <c r="Y55" s="44" t="str">
        <f t="shared" ca="1" si="10"/>
        <v/>
      </c>
      <c r="Z55" s="160"/>
      <c r="AA55" s="160"/>
      <c r="AB55" s="160"/>
      <c r="AC55" s="160"/>
      <c r="AD55" s="160"/>
      <c r="AE55" s="160"/>
      <c r="AF55" s="63" t="e">
        <f t="shared" si="5"/>
        <v>#N/A</v>
      </c>
      <c r="AG55" s="63" t="e">
        <f t="shared" si="6"/>
        <v>#N/A</v>
      </c>
      <c r="AH55" s="64" t="e">
        <f t="shared" si="11"/>
        <v>#N/A</v>
      </c>
      <c r="AI55" s="65">
        <f t="shared" ca="1" si="7"/>
        <v>44511</v>
      </c>
      <c r="AJ55" s="66" t="e">
        <f t="shared" ca="1" si="12"/>
        <v>#N/A</v>
      </c>
      <c r="AK55" s="66">
        <f>SUMIFS(Cost!$E:$E,Cost!$B:$B,Blackvue!$B$55,Cost!$C:$C,Blackvue!O55)</f>
        <v>0</v>
      </c>
      <c r="AL55" s="66">
        <f>SUMIFS(Cost!$E:$E,Cost!$B:$B,Blackvue!$B$55,Cost!$C:$C,Blackvue!P55)</f>
        <v>0</v>
      </c>
      <c r="AM55" s="66">
        <f>SUMIFS(Cost!$E:$E,Cost!$B:$B,Blackvue!$B$55,Cost!$C:$C,Blackvue!Q55)</f>
        <v>0</v>
      </c>
      <c r="AN55" s="66">
        <f>SUMIFS(Cost!$E:$E,Cost!$B:$B,Blackvue!$B$55,Cost!$C:$C,Blackvue!R55)</f>
        <v>0</v>
      </c>
      <c r="AO55" s="66">
        <f t="shared" si="8"/>
        <v>0</v>
      </c>
      <c r="AP55" s="66">
        <f>SUMIFS(Cost!$F:$F,Cost!$B:$B,Blackvue!B55,Cost!$C:$C,Blackvue!O55)</f>
        <v>0</v>
      </c>
      <c r="AQ55" s="66">
        <f>SUMIFS(Cost!$F:$F,Cost!$B:$B,Blackvue!B55,Cost!$C:$C,Blackvue!P55)</f>
        <v>0</v>
      </c>
      <c r="AR55" s="66">
        <f>SUMIFS(Cost!$F:$F,Cost!$B:$B,Blackvue!B55,Cost!$C:$C,Blackvue!Q55)</f>
        <v>0</v>
      </c>
      <c r="AS55" s="66">
        <f>SUMIFS(Cost!$F:$F,Cost!$B:$B,Blackvue!B55,Cost!$C:$C,Blackvue!R55)</f>
        <v>0</v>
      </c>
      <c r="AT55" s="14" t="str">
        <f t="shared" si="9"/>
        <v/>
      </c>
    </row>
    <row r="56" spans="1:53" ht="15.75" thickBot="1">
      <c r="A56" s="41">
        <v>49</v>
      </c>
      <c r="B56" s="42" t="str">
        <f>IFERROR(VLOOKUP(AT56,Model!$A$3:$B$63,2,FALSE),"")</f>
        <v/>
      </c>
      <c r="C56" s="77"/>
      <c r="D56" s="45"/>
      <c r="E56" s="45"/>
      <c r="F56" s="45"/>
      <c r="G56" s="45"/>
      <c r="H56" s="45"/>
      <c r="I56" s="45"/>
      <c r="J56" s="45"/>
      <c r="K56" s="45"/>
      <c r="L56" s="45"/>
      <c r="M56" s="45"/>
      <c r="N56" s="38"/>
      <c r="O56" s="42"/>
      <c r="P56" s="42"/>
      <c r="Q56" s="42"/>
      <c r="R56" s="42"/>
      <c r="S56" s="66">
        <f t="shared" si="0"/>
        <v>0</v>
      </c>
      <c r="T56" s="66">
        <f t="shared" si="1"/>
        <v>0</v>
      </c>
      <c r="U56" s="66">
        <f t="shared" si="2"/>
        <v>0</v>
      </c>
      <c r="V56" s="66">
        <f t="shared" si="3"/>
        <v>0</v>
      </c>
      <c r="W56" s="66">
        <f t="shared" si="4"/>
        <v>0</v>
      </c>
      <c r="X56" s="43" t="str">
        <f t="shared" ca="1" si="13"/>
        <v/>
      </c>
      <c r="Y56" s="44" t="str">
        <f t="shared" ca="1" si="10"/>
        <v/>
      </c>
      <c r="Z56" s="160"/>
      <c r="AA56" s="160"/>
      <c r="AB56" s="160"/>
      <c r="AC56" s="160"/>
      <c r="AD56" s="160"/>
      <c r="AE56" s="160"/>
      <c r="AF56" s="63" t="e">
        <f t="shared" si="5"/>
        <v>#N/A</v>
      </c>
      <c r="AG56" s="63" t="e">
        <f t="shared" si="6"/>
        <v>#N/A</v>
      </c>
      <c r="AH56" s="64" t="e">
        <f t="shared" si="11"/>
        <v>#N/A</v>
      </c>
      <c r="AI56" s="65">
        <f t="shared" ca="1" si="7"/>
        <v>44511</v>
      </c>
      <c r="AJ56" s="66" t="e">
        <f t="shared" ca="1" si="12"/>
        <v>#N/A</v>
      </c>
      <c r="AK56" s="66">
        <f>SUMIFS(Cost!$E:$E,Cost!$B:$B,Blackvue!$B$56,Cost!$C:$C,Blackvue!O56)</f>
        <v>0</v>
      </c>
      <c r="AL56" s="66">
        <f>SUMIFS(Cost!$E:$E,Cost!$B:$B,Blackvue!$B$56,Cost!$C:$C,Blackvue!P56)</f>
        <v>0</v>
      </c>
      <c r="AM56" s="66">
        <f>SUMIFS(Cost!$E:$E,Cost!$B:$B,Blackvue!$B$56,Cost!$C:$C,Blackvue!Q56)</f>
        <v>0</v>
      </c>
      <c r="AN56" s="66">
        <f>SUMIFS(Cost!$E:$E,Cost!$B:$B,Blackvue!$B$56,Cost!$C:$C,Blackvue!R56)</f>
        <v>0</v>
      </c>
      <c r="AO56" s="66">
        <f t="shared" si="8"/>
        <v>0</v>
      </c>
      <c r="AP56" s="66">
        <f>SUMIFS(Cost!$F:$F,Cost!$B:$B,Blackvue!B56,Cost!$C:$C,Blackvue!O56)</f>
        <v>0</v>
      </c>
      <c r="AQ56" s="66">
        <f>SUMIFS(Cost!$F:$F,Cost!$B:$B,Blackvue!B56,Cost!$C:$C,Blackvue!P56)</f>
        <v>0</v>
      </c>
      <c r="AR56" s="66">
        <f>SUMIFS(Cost!$F:$F,Cost!$B:$B,Blackvue!B56,Cost!$C:$C,Blackvue!Q56)</f>
        <v>0</v>
      </c>
      <c r="AS56" s="66">
        <f>SUMIFS(Cost!$F:$F,Cost!$B:$B,Blackvue!B56,Cost!$C:$C,Blackvue!R56)</f>
        <v>0</v>
      </c>
      <c r="AT56" s="14" t="str">
        <f t="shared" si="9"/>
        <v/>
      </c>
    </row>
    <row r="57" spans="1:53" ht="15.75" thickBot="1">
      <c r="A57" s="41">
        <v>50</v>
      </c>
      <c r="B57" s="42" t="str">
        <f>IFERROR(VLOOKUP(AT57,Model!$A$3:$B$63,2,FALSE),"")</f>
        <v/>
      </c>
      <c r="C57" s="77"/>
      <c r="D57" s="45"/>
      <c r="E57" s="45"/>
      <c r="F57" s="45"/>
      <c r="G57" s="45"/>
      <c r="H57" s="45"/>
      <c r="I57" s="45"/>
      <c r="J57" s="45"/>
      <c r="K57" s="45"/>
      <c r="L57" s="45"/>
      <c r="M57" s="45"/>
      <c r="N57" s="38"/>
      <c r="O57" s="42"/>
      <c r="P57" s="42"/>
      <c r="Q57" s="42"/>
      <c r="R57" s="42"/>
      <c r="S57" s="66">
        <f t="shared" si="0"/>
        <v>0</v>
      </c>
      <c r="T57" s="66">
        <f t="shared" si="1"/>
        <v>0</v>
      </c>
      <c r="U57" s="66">
        <f t="shared" si="2"/>
        <v>0</v>
      </c>
      <c r="V57" s="66">
        <f t="shared" si="3"/>
        <v>0</v>
      </c>
      <c r="W57" s="66">
        <f t="shared" si="4"/>
        <v>0</v>
      </c>
      <c r="X57" s="43" t="str">
        <f t="shared" ca="1" si="13"/>
        <v/>
      </c>
      <c r="Y57" s="44" t="str">
        <f t="shared" ca="1" si="10"/>
        <v/>
      </c>
      <c r="Z57" s="160"/>
      <c r="AA57" s="160"/>
      <c r="AB57" s="160"/>
      <c r="AC57" s="160"/>
      <c r="AD57" s="160"/>
      <c r="AE57" s="160"/>
      <c r="AF57" s="63" t="e">
        <f t="shared" si="5"/>
        <v>#N/A</v>
      </c>
      <c r="AG57" s="63" t="e">
        <f t="shared" si="6"/>
        <v>#N/A</v>
      </c>
      <c r="AH57" s="64" t="e">
        <f t="shared" si="11"/>
        <v>#N/A</v>
      </c>
      <c r="AI57" s="65">
        <f t="shared" ca="1" si="7"/>
        <v>44511</v>
      </c>
      <c r="AJ57" s="66" t="e">
        <f t="shared" ca="1" si="12"/>
        <v>#N/A</v>
      </c>
      <c r="AK57" s="66">
        <f>SUMIFS(Cost!$E:$E,Cost!$B:$B,Blackvue!$B$57,Cost!$C:$C,Blackvue!O57)</f>
        <v>0</v>
      </c>
      <c r="AL57" s="66">
        <f>SUMIFS(Cost!$E:$E,Cost!$B:$B,Blackvue!$B$57,Cost!$C:$C,Blackvue!P57)</f>
        <v>0</v>
      </c>
      <c r="AM57" s="66">
        <f>SUMIFS(Cost!$E:$E,Cost!$B:$B,Blackvue!$B$57,Cost!$C:$C,Blackvue!Q57)</f>
        <v>0</v>
      </c>
      <c r="AN57" s="66">
        <f>SUMIFS(Cost!$E:$E,Cost!$B:$B,Blackvue!$B$57,Cost!$C:$C,Blackvue!R57)</f>
        <v>0</v>
      </c>
      <c r="AO57" s="66">
        <f t="shared" si="8"/>
        <v>0</v>
      </c>
      <c r="AP57" s="66">
        <f>SUMIFS(Cost!$F:$F,Cost!$B:$B,Blackvue!B57,Cost!$C:$C,Blackvue!O57)</f>
        <v>0</v>
      </c>
      <c r="AQ57" s="66">
        <f>SUMIFS(Cost!$F:$F,Cost!$B:$B,Blackvue!B57,Cost!$C:$C,Blackvue!P57)</f>
        <v>0</v>
      </c>
      <c r="AR57" s="66">
        <f>SUMIFS(Cost!$F:$F,Cost!$B:$B,Blackvue!B57,Cost!$C:$C,Blackvue!Q57)</f>
        <v>0</v>
      </c>
      <c r="AS57" s="66">
        <f>SUMIFS(Cost!$F:$F,Cost!$B:$B,Blackvue!B57,Cost!$C:$C,Blackvue!R57)</f>
        <v>0</v>
      </c>
      <c r="AT57" s="14" t="str">
        <f t="shared" si="9"/>
        <v/>
      </c>
    </row>
    <row r="58" spans="1:53" ht="15.75" thickBot="1">
      <c r="A58" s="41">
        <v>51</v>
      </c>
      <c r="B58" s="42" t="str">
        <f>IFERROR(VLOOKUP(AT58,Model!$A$3:$B$63,2,FALSE),"")</f>
        <v/>
      </c>
      <c r="C58" s="77"/>
      <c r="D58" s="45"/>
      <c r="E58" s="45"/>
      <c r="F58" s="45"/>
      <c r="G58" s="45"/>
      <c r="H58" s="45"/>
      <c r="I58" s="45"/>
      <c r="J58" s="45"/>
      <c r="K58" s="45"/>
      <c r="L58" s="45"/>
      <c r="M58" s="45"/>
      <c r="N58" s="38"/>
      <c r="O58" s="42"/>
      <c r="P58" s="42"/>
      <c r="Q58" s="42"/>
      <c r="R58" s="42"/>
      <c r="S58" s="66">
        <f t="shared" si="0"/>
        <v>0</v>
      </c>
      <c r="T58" s="66">
        <f t="shared" si="1"/>
        <v>0</v>
      </c>
      <c r="U58" s="66">
        <f t="shared" si="2"/>
        <v>0</v>
      </c>
      <c r="V58" s="66">
        <f t="shared" si="3"/>
        <v>0</v>
      </c>
      <c r="W58" s="66">
        <f t="shared" si="4"/>
        <v>0</v>
      </c>
      <c r="X58" s="43" t="str">
        <f t="shared" ca="1" si="13"/>
        <v/>
      </c>
      <c r="Y58" s="44" t="str">
        <f t="shared" ca="1" si="10"/>
        <v/>
      </c>
      <c r="Z58" s="160"/>
      <c r="AA58" s="160"/>
      <c r="AB58" s="160"/>
      <c r="AC58" s="160"/>
      <c r="AD58" s="160"/>
      <c r="AE58" s="160"/>
      <c r="AF58" s="63" t="e">
        <f t="shared" si="5"/>
        <v>#N/A</v>
      </c>
      <c r="AG58" s="63" t="e">
        <f t="shared" si="6"/>
        <v>#N/A</v>
      </c>
      <c r="AH58" s="64" t="e">
        <f t="shared" si="11"/>
        <v>#N/A</v>
      </c>
      <c r="AI58" s="65">
        <f t="shared" ca="1" si="7"/>
        <v>44511</v>
      </c>
      <c r="AJ58" s="66" t="e">
        <f t="shared" ca="1" si="12"/>
        <v>#N/A</v>
      </c>
      <c r="AK58" s="66">
        <f>SUMIFS(Cost!$E:$E,Cost!$B:$B,Blackvue!$B$58,Cost!$C:$C,Blackvue!O58)</f>
        <v>0</v>
      </c>
      <c r="AL58" s="66">
        <f>SUMIFS(Cost!$E:$E,Cost!$B:$B,Blackvue!$B$58,Cost!$C:$C,Blackvue!P58)</f>
        <v>0</v>
      </c>
      <c r="AM58" s="66">
        <f>SUMIFS(Cost!$E:$E,Cost!$B:$B,Blackvue!$B$58,Cost!$C:$C,Blackvue!Q58)</f>
        <v>0</v>
      </c>
      <c r="AN58" s="66">
        <f>SUMIFS(Cost!$E:$E,Cost!$B:$B,Blackvue!$B$58,Cost!$C:$C,Blackvue!R58)</f>
        <v>0</v>
      </c>
      <c r="AO58" s="66">
        <f t="shared" si="8"/>
        <v>0</v>
      </c>
      <c r="AP58" s="66">
        <f>SUMIFS(Cost!$F:$F,Cost!$B:$B,Blackvue!B58,Cost!$C:$C,Blackvue!O58)</f>
        <v>0</v>
      </c>
      <c r="AQ58" s="66">
        <f>SUMIFS(Cost!$F:$F,Cost!$B:$B,Blackvue!B58,Cost!$C:$C,Blackvue!P58)</f>
        <v>0</v>
      </c>
      <c r="AR58" s="66">
        <f>SUMIFS(Cost!$F:$F,Cost!$B:$B,Blackvue!B58,Cost!$C:$C,Blackvue!Q58)</f>
        <v>0</v>
      </c>
      <c r="AS58" s="66">
        <f>SUMIFS(Cost!$F:$F,Cost!$B:$B,Blackvue!B58,Cost!$C:$C,Blackvue!R58)</f>
        <v>0</v>
      </c>
      <c r="AT58" s="14" t="str">
        <f t="shared" si="9"/>
        <v/>
      </c>
    </row>
    <row r="59" spans="1:53" ht="15.75" thickBot="1">
      <c r="A59" s="41">
        <v>52</v>
      </c>
      <c r="B59" s="42" t="str">
        <f>IFERROR(VLOOKUP(AT59,Model!$A$3:$B$63,2,FALSE),"")</f>
        <v/>
      </c>
      <c r="C59" s="77"/>
      <c r="D59" s="45"/>
      <c r="E59" s="45"/>
      <c r="F59" s="45"/>
      <c r="G59" s="45"/>
      <c r="H59" s="45"/>
      <c r="I59" s="45"/>
      <c r="J59" s="45"/>
      <c r="K59" s="45"/>
      <c r="L59" s="45"/>
      <c r="M59" s="45"/>
      <c r="N59" s="38"/>
      <c r="O59" s="42"/>
      <c r="P59" s="42"/>
      <c r="Q59" s="42"/>
      <c r="R59" s="42"/>
      <c r="S59" s="66">
        <f t="shared" si="0"/>
        <v>0</v>
      </c>
      <c r="T59" s="66">
        <f t="shared" si="1"/>
        <v>0</v>
      </c>
      <c r="U59" s="66">
        <f t="shared" si="2"/>
        <v>0</v>
      </c>
      <c r="V59" s="66">
        <f t="shared" si="3"/>
        <v>0</v>
      </c>
      <c r="W59" s="66">
        <f t="shared" si="4"/>
        <v>0</v>
      </c>
      <c r="X59" s="43" t="str">
        <f t="shared" ca="1" si="13"/>
        <v/>
      </c>
      <c r="Y59" s="44" t="str">
        <f t="shared" ca="1" si="10"/>
        <v/>
      </c>
      <c r="Z59" s="160"/>
      <c r="AA59" s="160"/>
      <c r="AB59" s="160"/>
      <c r="AC59" s="160"/>
      <c r="AD59" s="160"/>
      <c r="AE59" s="160"/>
      <c r="AF59" s="63" t="e">
        <f t="shared" si="5"/>
        <v>#N/A</v>
      </c>
      <c r="AG59" s="63" t="e">
        <f t="shared" si="6"/>
        <v>#N/A</v>
      </c>
      <c r="AH59" s="64" t="e">
        <f t="shared" si="11"/>
        <v>#N/A</v>
      </c>
      <c r="AI59" s="65">
        <f t="shared" ca="1" si="7"/>
        <v>44511</v>
      </c>
      <c r="AJ59" s="66" t="e">
        <f t="shared" ca="1" si="12"/>
        <v>#N/A</v>
      </c>
      <c r="AK59" s="66">
        <f>SUMIFS(Cost!$E:$E,Cost!$B:$B,Blackvue!$B$59,Cost!$C:$C,Blackvue!O59)</f>
        <v>0</v>
      </c>
      <c r="AL59" s="66">
        <f>SUMIFS(Cost!$E:$E,Cost!$B:$B,Blackvue!$B$59,Cost!$C:$C,Blackvue!P59)</f>
        <v>0</v>
      </c>
      <c r="AM59" s="66">
        <f>SUMIFS(Cost!$E:$E,Cost!$B:$B,Blackvue!$B$59,Cost!$C:$C,Blackvue!Q59)</f>
        <v>0</v>
      </c>
      <c r="AN59" s="66">
        <f>SUMIFS(Cost!$E:$E,Cost!$B:$B,Blackvue!$B$59,Cost!$C:$C,Blackvue!R59)</f>
        <v>0</v>
      </c>
      <c r="AO59" s="66">
        <f t="shared" si="8"/>
        <v>0</v>
      </c>
      <c r="AP59" s="66">
        <f>SUMIFS(Cost!$F:$F,Cost!$B:$B,Blackvue!B59,Cost!$C:$C,Blackvue!O59)</f>
        <v>0</v>
      </c>
      <c r="AQ59" s="66">
        <f>SUMIFS(Cost!$F:$F,Cost!$B:$B,Blackvue!B59,Cost!$C:$C,Blackvue!P59)</f>
        <v>0</v>
      </c>
      <c r="AR59" s="66">
        <f>SUMIFS(Cost!$F:$F,Cost!$B:$B,Blackvue!B59,Cost!$C:$C,Blackvue!Q59)</f>
        <v>0</v>
      </c>
      <c r="AS59" s="66">
        <f>SUMIFS(Cost!$F:$F,Cost!$B:$B,Blackvue!B59,Cost!$C:$C,Blackvue!R59)</f>
        <v>0</v>
      </c>
      <c r="AT59" s="14" t="str">
        <f t="shared" si="9"/>
        <v/>
      </c>
    </row>
    <row r="60" spans="1:53" ht="15.75" thickBot="1">
      <c r="A60" s="41">
        <v>53</v>
      </c>
      <c r="B60" s="42" t="str">
        <f>IFERROR(VLOOKUP(AT60,Model!$A$3:$B$63,2,FALSE),"")</f>
        <v/>
      </c>
      <c r="C60" s="77"/>
      <c r="D60" s="45"/>
      <c r="E60" s="45"/>
      <c r="F60" s="45"/>
      <c r="G60" s="45"/>
      <c r="H60" s="45"/>
      <c r="I60" s="45"/>
      <c r="J60" s="45"/>
      <c r="K60" s="45"/>
      <c r="L60" s="45"/>
      <c r="M60" s="45"/>
      <c r="N60" s="38"/>
      <c r="O60" s="42"/>
      <c r="P60" s="42"/>
      <c r="Q60" s="42"/>
      <c r="R60" s="42"/>
      <c r="S60" s="66">
        <f t="shared" si="0"/>
        <v>0</v>
      </c>
      <c r="T60" s="66">
        <f t="shared" si="1"/>
        <v>0</v>
      </c>
      <c r="U60" s="66">
        <f t="shared" si="2"/>
        <v>0</v>
      </c>
      <c r="V60" s="66">
        <f t="shared" si="3"/>
        <v>0</v>
      </c>
      <c r="W60" s="66">
        <f t="shared" si="4"/>
        <v>0</v>
      </c>
      <c r="X60" s="43" t="str">
        <f t="shared" ca="1" si="13"/>
        <v/>
      </c>
      <c r="Y60" s="44" t="str">
        <f t="shared" ca="1" si="10"/>
        <v/>
      </c>
      <c r="Z60" s="160"/>
      <c r="AA60" s="160"/>
      <c r="AB60" s="160"/>
      <c r="AC60" s="160"/>
      <c r="AD60" s="160"/>
      <c r="AE60" s="160"/>
      <c r="AF60" s="63" t="e">
        <f t="shared" si="5"/>
        <v>#N/A</v>
      </c>
      <c r="AG60" s="63" t="e">
        <f t="shared" si="6"/>
        <v>#N/A</v>
      </c>
      <c r="AH60" s="64" t="e">
        <f t="shared" si="11"/>
        <v>#N/A</v>
      </c>
      <c r="AI60" s="65">
        <f t="shared" ca="1" si="7"/>
        <v>44511</v>
      </c>
      <c r="AJ60" s="66" t="e">
        <f t="shared" ca="1" si="12"/>
        <v>#N/A</v>
      </c>
      <c r="AK60" s="66">
        <f>SUMIFS(Cost!$E:$E,Cost!$B:$B,Blackvue!$B$60,Cost!$C:$C,Blackvue!O60)</f>
        <v>0</v>
      </c>
      <c r="AL60" s="66">
        <f>SUMIFS(Cost!$E:$E,Cost!$B:$B,Blackvue!$B$60,Cost!$C:$C,Blackvue!P60)</f>
        <v>0</v>
      </c>
      <c r="AM60" s="66">
        <f>SUMIFS(Cost!$E:$E,Cost!$B:$B,Blackvue!$B$60,Cost!$C:$C,Blackvue!Q60)</f>
        <v>0</v>
      </c>
      <c r="AN60" s="66">
        <f>SUMIFS(Cost!$E:$E,Cost!$B:$B,Blackvue!$B$60,Cost!$C:$C,Blackvue!R60)</f>
        <v>0</v>
      </c>
      <c r="AO60" s="66">
        <f t="shared" si="8"/>
        <v>0</v>
      </c>
      <c r="AP60" s="66">
        <f>SUMIFS(Cost!$F:$F,Cost!$B:$B,Blackvue!B60,Cost!$C:$C,Blackvue!O60)</f>
        <v>0</v>
      </c>
      <c r="AQ60" s="66">
        <f>SUMIFS(Cost!$F:$F,Cost!$B:$B,Blackvue!B60,Cost!$C:$C,Blackvue!P60)</f>
        <v>0</v>
      </c>
      <c r="AR60" s="66">
        <f>SUMIFS(Cost!$F:$F,Cost!$B:$B,Blackvue!B60,Cost!$C:$C,Blackvue!Q60)</f>
        <v>0</v>
      </c>
      <c r="AS60" s="66">
        <f>SUMIFS(Cost!$F:$F,Cost!$B:$B,Blackvue!B60,Cost!$C:$C,Blackvue!R60)</f>
        <v>0</v>
      </c>
      <c r="AT60" s="14" t="str">
        <f t="shared" si="9"/>
        <v/>
      </c>
    </row>
    <row r="61" spans="1:53" ht="15.75" thickBot="1">
      <c r="A61" s="41">
        <v>54</v>
      </c>
      <c r="B61" s="42" t="str">
        <f>IFERROR(VLOOKUP(AT61,Model!$A$3:$B$63,2,FALSE),"")</f>
        <v/>
      </c>
      <c r="C61" s="77"/>
      <c r="D61" s="45"/>
      <c r="E61" s="45"/>
      <c r="F61" s="45"/>
      <c r="G61" s="45"/>
      <c r="H61" s="45"/>
      <c r="I61" s="45"/>
      <c r="J61" s="45"/>
      <c r="K61" s="45"/>
      <c r="L61" s="45"/>
      <c r="M61" s="45"/>
      <c r="N61" s="38"/>
      <c r="O61" s="42"/>
      <c r="P61" s="42"/>
      <c r="Q61" s="42"/>
      <c r="R61" s="42"/>
      <c r="S61" s="66">
        <f t="shared" si="0"/>
        <v>0</v>
      </c>
      <c r="T61" s="66">
        <f t="shared" si="1"/>
        <v>0</v>
      </c>
      <c r="U61" s="66">
        <f t="shared" si="2"/>
        <v>0</v>
      </c>
      <c r="V61" s="66">
        <f t="shared" si="3"/>
        <v>0</v>
      </c>
      <c r="W61" s="66">
        <f t="shared" si="4"/>
        <v>0</v>
      </c>
      <c r="X61" s="43" t="str">
        <f t="shared" ca="1" si="13"/>
        <v/>
      </c>
      <c r="Y61" s="44" t="str">
        <f t="shared" ca="1" si="10"/>
        <v/>
      </c>
      <c r="Z61" s="160"/>
      <c r="AA61" s="160"/>
      <c r="AB61" s="160"/>
      <c r="AC61" s="160"/>
      <c r="AD61" s="160"/>
      <c r="AE61" s="160"/>
      <c r="AF61" s="63" t="e">
        <f t="shared" si="5"/>
        <v>#N/A</v>
      </c>
      <c r="AG61" s="63" t="e">
        <f t="shared" si="6"/>
        <v>#N/A</v>
      </c>
      <c r="AH61" s="64" t="e">
        <f t="shared" si="11"/>
        <v>#N/A</v>
      </c>
      <c r="AI61" s="65">
        <f t="shared" ca="1" si="7"/>
        <v>44511</v>
      </c>
      <c r="AJ61" s="66" t="e">
        <f t="shared" ca="1" si="12"/>
        <v>#N/A</v>
      </c>
      <c r="AK61" s="66">
        <f>SUMIFS(Cost!$E:$E,Cost!$B:$B,Blackvue!$B$61,Cost!$C:$C,Blackvue!O61)</f>
        <v>0</v>
      </c>
      <c r="AL61" s="66">
        <f>SUMIFS(Cost!$E:$E,Cost!$B:$B,Blackvue!$B$61,Cost!$C:$C,Blackvue!P61)</f>
        <v>0</v>
      </c>
      <c r="AM61" s="66">
        <f>SUMIFS(Cost!$E:$E,Cost!$B:$B,Blackvue!$B$61,Cost!$C:$C,Blackvue!Q61)</f>
        <v>0</v>
      </c>
      <c r="AN61" s="66">
        <f>SUMIFS(Cost!$E:$E,Cost!$B:$B,Blackvue!$B$61,Cost!$C:$C,Blackvue!R61)</f>
        <v>0</v>
      </c>
      <c r="AO61" s="66">
        <f t="shared" si="8"/>
        <v>0</v>
      </c>
      <c r="AP61" s="66">
        <f>SUMIFS(Cost!$F:$F,Cost!$B:$B,Blackvue!B61,Cost!$C:$C,Blackvue!O61)</f>
        <v>0</v>
      </c>
      <c r="AQ61" s="66">
        <f>SUMIFS(Cost!$F:$F,Cost!$B:$B,Blackvue!B61,Cost!$C:$C,Blackvue!P61)</f>
        <v>0</v>
      </c>
      <c r="AR61" s="66">
        <f>SUMIFS(Cost!$F:$F,Cost!$B:$B,Blackvue!B61,Cost!$C:$C,Blackvue!Q61)</f>
        <v>0</v>
      </c>
      <c r="AS61" s="66">
        <f>SUMIFS(Cost!$F:$F,Cost!$B:$B,Blackvue!B61,Cost!$C:$C,Blackvue!R61)</f>
        <v>0</v>
      </c>
      <c r="AT61" s="14" t="str">
        <f t="shared" si="9"/>
        <v/>
      </c>
    </row>
    <row r="62" spans="1:53" ht="15.75" thickBot="1">
      <c r="A62" s="41">
        <v>55</v>
      </c>
      <c r="B62" s="42" t="str">
        <f>IFERROR(VLOOKUP(AT62,Model!$A$3:$B$63,2,FALSE),"")</f>
        <v/>
      </c>
      <c r="C62" s="77"/>
      <c r="D62" s="45"/>
      <c r="E62" s="45"/>
      <c r="F62" s="45"/>
      <c r="G62" s="45"/>
      <c r="H62" s="45"/>
      <c r="I62" s="45"/>
      <c r="J62" s="45"/>
      <c r="K62" s="45"/>
      <c r="L62" s="45"/>
      <c r="M62" s="45"/>
      <c r="N62" s="38"/>
      <c r="O62" s="42"/>
      <c r="P62" s="42"/>
      <c r="Q62" s="42"/>
      <c r="R62" s="42"/>
      <c r="S62" s="66">
        <f t="shared" si="0"/>
        <v>0</v>
      </c>
      <c r="T62" s="66">
        <f t="shared" si="1"/>
        <v>0</v>
      </c>
      <c r="U62" s="66">
        <f t="shared" si="2"/>
        <v>0</v>
      </c>
      <c r="V62" s="66">
        <f t="shared" si="3"/>
        <v>0</v>
      </c>
      <c r="W62" s="66">
        <f t="shared" si="4"/>
        <v>0</v>
      </c>
      <c r="X62" s="43" t="str">
        <f t="shared" ca="1" si="13"/>
        <v/>
      </c>
      <c r="Y62" s="44" t="str">
        <f t="shared" ca="1" si="10"/>
        <v/>
      </c>
      <c r="Z62" s="160"/>
      <c r="AA62" s="160"/>
      <c r="AB62" s="160"/>
      <c r="AC62" s="160"/>
      <c r="AD62" s="160"/>
      <c r="AE62" s="160"/>
      <c r="AF62" s="63" t="e">
        <f t="shared" si="5"/>
        <v>#N/A</v>
      </c>
      <c r="AG62" s="63" t="e">
        <f t="shared" si="6"/>
        <v>#N/A</v>
      </c>
      <c r="AH62" s="64" t="e">
        <f t="shared" si="11"/>
        <v>#N/A</v>
      </c>
      <c r="AI62" s="65">
        <f t="shared" ca="1" si="7"/>
        <v>44511</v>
      </c>
      <c r="AJ62" s="66" t="e">
        <f t="shared" ca="1" si="12"/>
        <v>#N/A</v>
      </c>
      <c r="AK62" s="66">
        <f>SUMIFS(Cost!$E:$E,Cost!$B:$B,Blackvue!$B$62,Cost!$C:$C,Blackvue!O62)</f>
        <v>0</v>
      </c>
      <c r="AL62" s="66">
        <f>SUMIFS(Cost!$E:$E,Cost!$B:$B,Blackvue!$B$62,Cost!$C:$C,Blackvue!P62)</f>
        <v>0</v>
      </c>
      <c r="AM62" s="66">
        <f>SUMIFS(Cost!$E:$E,Cost!$B:$B,Blackvue!$B$62,Cost!$C:$C,Blackvue!Q62)</f>
        <v>0</v>
      </c>
      <c r="AN62" s="66">
        <f>SUMIFS(Cost!$E:$E,Cost!$B:$B,Blackvue!$B$62,Cost!$C:$C,Blackvue!R62)</f>
        <v>0</v>
      </c>
      <c r="AO62" s="66">
        <f t="shared" si="8"/>
        <v>0</v>
      </c>
      <c r="AP62" s="66">
        <f>SUMIFS(Cost!$F:$F,Cost!$B:$B,Blackvue!B62,Cost!$C:$C,Blackvue!O62)</f>
        <v>0</v>
      </c>
      <c r="AQ62" s="66">
        <f>SUMIFS(Cost!$F:$F,Cost!$B:$B,Blackvue!B62,Cost!$C:$C,Blackvue!P62)</f>
        <v>0</v>
      </c>
      <c r="AR62" s="66">
        <f>SUMIFS(Cost!$F:$F,Cost!$B:$B,Blackvue!B62,Cost!$C:$C,Blackvue!Q62)</f>
        <v>0</v>
      </c>
      <c r="AS62" s="66">
        <f>SUMIFS(Cost!$F:$F,Cost!$B:$B,Blackvue!B62,Cost!$C:$C,Blackvue!R62)</f>
        <v>0</v>
      </c>
      <c r="AT62" s="14" t="str">
        <f t="shared" si="9"/>
        <v/>
      </c>
    </row>
    <row r="63" spans="1:53" ht="15.75" thickBot="1">
      <c r="A63" s="41">
        <v>56</v>
      </c>
      <c r="B63" s="42" t="str">
        <f>IFERROR(VLOOKUP(AT63,Model!$A$3:$B$63,2,FALSE),"")</f>
        <v/>
      </c>
      <c r="C63" s="77"/>
      <c r="D63" s="45"/>
      <c r="E63" s="45"/>
      <c r="F63" s="45"/>
      <c r="G63" s="45"/>
      <c r="H63" s="45"/>
      <c r="I63" s="45"/>
      <c r="J63" s="45"/>
      <c r="K63" s="45"/>
      <c r="L63" s="45"/>
      <c r="M63" s="45"/>
      <c r="N63" s="38"/>
      <c r="O63" s="42"/>
      <c r="P63" s="42"/>
      <c r="Q63" s="42"/>
      <c r="R63" s="42"/>
      <c r="S63" s="66">
        <f t="shared" si="0"/>
        <v>0</v>
      </c>
      <c r="T63" s="66">
        <f t="shared" si="1"/>
        <v>0</v>
      </c>
      <c r="U63" s="66">
        <f t="shared" si="2"/>
        <v>0</v>
      </c>
      <c r="V63" s="66">
        <f t="shared" si="3"/>
        <v>0</v>
      </c>
      <c r="W63" s="66">
        <f t="shared" si="4"/>
        <v>0</v>
      </c>
      <c r="X63" s="43" t="str">
        <f t="shared" ca="1" si="13"/>
        <v/>
      </c>
      <c r="Y63" s="44" t="str">
        <f t="shared" ca="1" si="10"/>
        <v/>
      </c>
      <c r="Z63" s="160"/>
      <c r="AA63" s="160"/>
      <c r="AB63" s="160"/>
      <c r="AC63" s="160"/>
      <c r="AD63" s="160"/>
      <c r="AE63" s="160"/>
      <c r="AF63" s="63" t="e">
        <f t="shared" si="5"/>
        <v>#N/A</v>
      </c>
      <c r="AG63" s="63" t="e">
        <f t="shared" si="6"/>
        <v>#N/A</v>
      </c>
      <c r="AH63" s="64" t="e">
        <f t="shared" si="11"/>
        <v>#N/A</v>
      </c>
      <c r="AI63" s="65">
        <f t="shared" ca="1" si="7"/>
        <v>44511</v>
      </c>
      <c r="AJ63" s="66" t="e">
        <f t="shared" ca="1" si="12"/>
        <v>#N/A</v>
      </c>
      <c r="AK63" s="66">
        <f>SUMIFS(Cost!$E:$E,Cost!$B:$B,Blackvue!$B$63,Cost!$C:$C,Blackvue!O63)</f>
        <v>0</v>
      </c>
      <c r="AL63" s="66">
        <f>SUMIFS(Cost!$E:$E,Cost!$B:$B,Blackvue!$B$63,Cost!$C:$C,Blackvue!P63)</f>
        <v>0</v>
      </c>
      <c r="AM63" s="66">
        <f>SUMIFS(Cost!$E:$E,Cost!$B:$B,Blackvue!$B$63,Cost!$C:$C,Blackvue!Q63)</f>
        <v>0</v>
      </c>
      <c r="AN63" s="66">
        <f>SUMIFS(Cost!$E:$E,Cost!$B:$B,Blackvue!$B$63,Cost!$C:$C,Blackvue!R63)</f>
        <v>0</v>
      </c>
      <c r="AO63" s="66">
        <f t="shared" si="8"/>
        <v>0</v>
      </c>
      <c r="AP63" s="66">
        <f>SUMIFS(Cost!$F:$F,Cost!$B:$B,Blackvue!B63,Cost!$C:$C,Blackvue!O63)</f>
        <v>0</v>
      </c>
      <c r="AQ63" s="66">
        <f>SUMIFS(Cost!$F:$F,Cost!$B:$B,Blackvue!B63,Cost!$C:$C,Blackvue!P63)</f>
        <v>0</v>
      </c>
      <c r="AR63" s="66">
        <f>SUMIFS(Cost!$F:$F,Cost!$B:$B,Blackvue!B63,Cost!$C:$C,Blackvue!Q63)</f>
        <v>0</v>
      </c>
      <c r="AS63" s="66">
        <f>SUMIFS(Cost!$F:$F,Cost!$B:$B,Blackvue!B63,Cost!$C:$C,Blackvue!R63)</f>
        <v>0</v>
      </c>
      <c r="AT63" s="14" t="str">
        <f t="shared" si="9"/>
        <v/>
      </c>
    </row>
    <row r="64" spans="1:53" ht="15.75" thickBot="1">
      <c r="A64" s="41">
        <v>57</v>
      </c>
      <c r="B64" s="42" t="str">
        <f>IFERROR(VLOOKUP(AT64,Model!$A$3:$B$63,2,FALSE),"")</f>
        <v/>
      </c>
      <c r="C64" s="77"/>
      <c r="D64" s="45"/>
      <c r="E64" s="45"/>
      <c r="F64" s="45"/>
      <c r="G64" s="45"/>
      <c r="H64" s="45"/>
      <c r="I64" s="45"/>
      <c r="J64" s="45"/>
      <c r="K64" s="45"/>
      <c r="L64" s="45"/>
      <c r="M64" s="45"/>
      <c r="N64" s="38"/>
      <c r="O64" s="42"/>
      <c r="P64" s="42"/>
      <c r="Q64" s="42"/>
      <c r="R64" s="42"/>
      <c r="S64" s="66">
        <f t="shared" si="0"/>
        <v>0</v>
      </c>
      <c r="T64" s="66">
        <f t="shared" si="1"/>
        <v>0</v>
      </c>
      <c r="U64" s="66">
        <f t="shared" si="2"/>
        <v>0</v>
      </c>
      <c r="V64" s="66">
        <f t="shared" si="3"/>
        <v>0</v>
      </c>
      <c r="W64" s="66">
        <f t="shared" si="4"/>
        <v>0</v>
      </c>
      <c r="X64" s="43" t="str">
        <f t="shared" ca="1" si="13"/>
        <v/>
      </c>
      <c r="Y64" s="44" t="str">
        <f t="shared" ca="1" si="10"/>
        <v/>
      </c>
      <c r="Z64" s="160"/>
      <c r="AA64" s="160"/>
      <c r="AB64" s="160"/>
      <c r="AC64" s="160"/>
      <c r="AD64" s="160"/>
      <c r="AE64" s="160"/>
      <c r="AF64" s="63" t="e">
        <f t="shared" si="5"/>
        <v>#N/A</v>
      </c>
      <c r="AG64" s="63" t="e">
        <f t="shared" si="6"/>
        <v>#N/A</v>
      </c>
      <c r="AH64" s="64" t="e">
        <f t="shared" si="11"/>
        <v>#N/A</v>
      </c>
      <c r="AI64" s="65">
        <f t="shared" ca="1" si="7"/>
        <v>44511</v>
      </c>
      <c r="AJ64" s="66" t="e">
        <f t="shared" ca="1" si="12"/>
        <v>#N/A</v>
      </c>
      <c r="AK64" s="66">
        <f>SUMIFS(Cost!$E:$E,Cost!$B:$B,Blackvue!$B$64,Cost!$C:$C,Blackvue!O64)</f>
        <v>0</v>
      </c>
      <c r="AL64" s="66">
        <f>SUMIFS(Cost!$E:$E,Cost!$B:$B,Blackvue!$B$64,Cost!$C:$C,Blackvue!P64)</f>
        <v>0</v>
      </c>
      <c r="AM64" s="66">
        <f>SUMIFS(Cost!$E:$E,Cost!$B:$B,Blackvue!$B$64,Cost!$C:$C,Blackvue!Q64)</f>
        <v>0</v>
      </c>
      <c r="AN64" s="66">
        <f>SUMIFS(Cost!$E:$E,Cost!$B:$B,Blackvue!$B$64,Cost!$C:$C,Blackvue!R64)</f>
        <v>0</v>
      </c>
      <c r="AO64" s="66">
        <f t="shared" si="8"/>
        <v>0</v>
      </c>
      <c r="AP64" s="66">
        <f>SUMIFS(Cost!$F:$F,Cost!$B:$B,Blackvue!B64,Cost!$C:$C,Blackvue!O64)</f>
        <v>0</v>
      </c>
      <c r="AQ64" s="66">
        <f>SUMIFS(Cost!$F:$F,Cost!$B:$B,Blackvue!B64,Cost!$C:$C,Blackvue!P64)</f>
        <v>0</v>
      </c>
      <c r="AR64" s="66">
        <f>SUMIFS(Cost!$F:$F,Cost!$B:$B,Blackvue!B64,Cost!$C:$C,Blackvue!Q64)</f>
        <v>0</v>
      </c>
      <c r="AS64" s="66">
        <f>SUMIFS(Cost!$F:$F,Cost!$B:$B,Blackvue!B64,Cost!$C:$C,Blackvue!R64)</f>
        <v>0</v>
      </c>
      <c r="AT64" s="14" t="str">
        <f t="shared" si="9"/>
        <v/>
      </c>
    </row>
    <row r="65" spans="1:46" ht="15.75" thickBot="1">
      <c r="A65" s="41">
        <v>58</v>
      </c>
      <c r="B65" s="42" t="str">
        <f>IFERROR(VLOOKUP(AT65,Model!$A$3:$B$63,2,FALSE),"")</f>
        <v/>
      </c>
      <c r="C65" s="77"/>
      <c r="D65" s="45"/>
      <c r="E65" s="45"/>
      <c r="F65" s="45"/>
      <c r="G65" s="45"/>
      <c r="H65" s="45"/>
      <c r="I65" s="45"/>
      <c r="J65" s="45"/>
      <c r="K65" s="45"/>
      <c r="L65" s="45"/>
      <c r="M65" s="45"/>
      <c r="N65" s="39"/>
      <c r="O65" s="42"/>
      <c r="P65" s="42"/>
      <c r="Q65" s="42"/>
      <c r="R65" s="42"/>
      <c r="S65" s="66">
        <f t="shared" si="0"/>
        <v>0</v>
      </c>
      <c r="T65" s="66">
        <f t="shared" si="1"/>
        <v>0</v>
      </c>
      <c r="U65" s="66">
        <f t="shared" si="2"/>
        <v>0</v>
      </c>
      <c r="V65" s="66">
        <f t="shared" si="3"/>
        <v>0</v>
      </c>
      <c r="W65" s="66">
        <f t="shared" si="4"/>
        <v>0</v>
      </c>
      <c r="X65" s="43" t="str">
        <f t="shared" ca="1" si="13"/>
        <v/>
      </c>
      <c r="Y65" s="44" t="str">
        <f t="shared" ca="1" si="10"/>
        <v/>
      </c>
      <c r="Z65" s="160"/>
      <c r="AA65" s="160"/>
      <c r="AB65" s="160"/>
      <c r="AC65" s="160"/>
      <c r="AD65" s="160"/>
      <c r="AE65" s="160"/>
      <c r="AF65" s="63" t="e">
        <f t="shared" si="5"/>
        <v>#N/A</v>
      </c>
      <c r="AG65" s="63" t="e">
        <f t="shared" si="6"/>
        <v>#N/A</v>
      </c>
      <c r="AH65" s="64" t="e">
        <f t="shared" si="11"/>
        <v>#N/A</v>
      </c>
      <c r="AI65" s="65">
        <f t="shared" ca="1" si="7"/>
        <v>44511</v>
      </c>
      <c r="AJ65" s="66" t="e">
        <f t="shared" ca="1" si="12"/>
        <v>#N/A</v>
      </c>
      <c r="AK65" s="66">
        <f>SUMIFS(Cost!$E:$E,Cost!$B:$B,Blackvue!$B$65,Cost!$C:$C,Blackvue!O65)</f>
        <v>0</v>
      </c>
      <c r="AL65" s="66">
        <f>SUMIFS(Cost!$E:$E,Cost!$B:$B,Blackvue!$B$65,Cost!$C:$C,Blackvue!P65)</f>
        <v>0</v>
      </c>
      <c r="AM65" s="66">
        <f>SUMIFS(Cost!$E:$E,Cost!$B:$B,Blackvue!$B$65,Cost!$C:$C,Blackvue!Q65)</f>
        <v>0</v>
      </c>
      <c r="AN65" s="66">
        <f>SUMIFS(Cost!$E:$E,Cost!$B:$B,Blackvue!$B$65,Cost!$C:$C,Blackvue!R65)</f>
        <v>0</v>
      </c>
      <c r="AO65" s="66">
        <f t="shared" si="8"/>
        <v>0</v>
      </c>
      <c r="AP65" s="66">
        <f>SUMIFS(Cost!$F:$F,Cost!$B:$B,Blackvue!B65,Cost!$C:$C,Blackvue!O65)</f>
        <v>0</v>
      </c>
      <c r="AQ65" s="66">
        <f>SUMIFS(Cost!$F:$F,Cost!$B:$B,Blackvue!B65,Cost!$C:$C,Blackvue!P65)</f>
        <v>0</v>
      </c>
      <c r="AR65" s="66">
        <f>SUMIFS(Cost!$F:$F,Cost!$B:$B,Blackvue!B65,Cost!$C:$C,Blackvue!Q65)</f>
        <v>0</v>
      </c>
      <c r="AS65" s="66">
        <f>SUMIFS(Cost!$F:$F,Cost!$B:$B,Blackvue!B65,Cost!$C:$C,Blackvue!R65)</f>
        <v>0</v>
      </c>
      <c r="AT65" s="14" t="str">
        <f t="shared" si="9"/>
        <v/>
      </c>
    </row>
    <row r="66" spans="1:46" ht="15.75" thickBot="1">
      <c r="A66" s="41">
        <v>59</v>
      </c>
      <c r="B66" s="42" t="str">
        <f>IFERROR(VLOOKUP(AT66,Model!$A$3:$B$63,2,FALSE),"")</f>
        <v/>
      </c>
      <c r="C66" s="77"/>
      <c r="D66" s="45"/>
      <c r="E66" s="45"/>
      <c r="F66" s="45"/>
      <c r="G66" s="45"/>
      <c r="H66" s="45"/>
      <c r="I66" s="45"/>
      <c r="J66" s="45"/>
      <c r="K66" s="45"/>
      <c r="L66" s="45"/>
      <c r="M66" s="45"/>
      <c r="N66" s="39"/>
      <c r="O66" s="42"/>
      <c r="P66" s="42"/>
      <c r="Q66" s="42"/>
      <c r="R66" s="42"/>
      <c r="S66" s="66">
        <f t="shared" si="0"/>
        <v>0</v>
      </c>
      <c r="T66" s="66">
        <f t="shared" si="1"/>
        <v>0</v>
      </c>
      <c r="U66" s="66">
        <f t="shared" si="2"/>
        <v>0</v>
      </c>
      <c r="V66" s="66">
        <f t="shared" si="3"/>
        <v>0</v>
      </c>
      <c r="W66" s="66">
        <f t="shared" si="4"/>
        <v>0</v>
      </c>
      <c r="X66" s="43" t="str">
        <f t="shared" ca="1" si="13"/>
        <v/>
      </c>
      <c r="Y66" s="44" t="str">
        <f t="shared" ca="1" si="10"/>
        <v/>
      </c>
      <c r="Z66" s="160"/>
      <c r="AA66" s="160"/>
      <c r="AB66" s="160"/>
      <c r="AC66" s="160"/>
      <c r="AD66" s="160"/>
      <c r="AE66" s="160"/>
      <c r="AF66" s="63" t="e">
        <f t="shared" si="5"/>
        <v>#N/A</v>
      </c>
      <c r="AG66" s="63" t="e">
        <f t="shared" si="6"/>
        <v>#N/A</v>
      </c>
      <c r="AH66" s="64" t="e">
        <f t="shared" si="11"/>
        <v>#N/A</v>
      </c>
      <c r="AI66" s="65">
        <f t="shared" ca="1" si="7"/>
        <v>44511</v>
      </c>
      <c r="AJ66" s="66" t="e">
        <f t="shared" ca="1" si="12"/>
        <v>#N/A</v>
      </c>
      <c r="AK66" s="66">
        <f>SUMIFS(Cost!$E:$E,Cost!$B:$B,Blackvue!$B$66,Cost!$C:$C,Blackvue!O66)</f>
        <v>0</v>
      </c>
      <c r="AL66" s="66">
        <f>SUMIFS(Cost!$E:$E,Cost!$B:$B,Blackvue!$B$66,Cost!$C:$C,Blackvue!P66)</f>
        <v>0</v>
      </c>
      <c r="AM66" s="66">
        <f>SUMIFS(Cost!$E:$E,Cost!$B:$B,Blackvue!$B$66,Cost!$C:$C,Blackvue!Q66)</f>
        <v>0</v>
      </c>
      <c r="AN66" s="66">
        <f>SUMIFS(Cost!$E:$E,Cost!$B:$B,Blackvue!$B$66,Cost!$C:$C,Blackvue!R66)</f>
        <v>0</v>
      </c>
      <c r="AO66" s="66">
        <f t="shared" si="8"/>
        <v>0</v>
      </c>
      <c r="AP66" s="66">
        <f>SUMIFS(Cost!$F:$F,Cost!$B:$B,Blackvue!B66,Cost!$C:$C,Blackvue!O66)</f>
        <v>0</v>
      </c>
      <c r="AQ66" s="66">
        <f>SUMIFS(Cost!$F:$F,Cost!$B:$B,Blackvue!B66,Cost!$C:$C,Blackvue!P66)</f>
        <v>0</v>
      </c>
      <c r="AR66" s="66">
        <f>SUMIFS(Cost!$F:$F,Cost!$B:$B,Blackvue!B66,Cost!$C:$C,Blackvue!Q66)</f>
        <v>0</v>
      </c>
      <c r="AS66" s="66">
        <f>SUMIFS(Cost!$F:$F,Cost!$B:$B,Blackvue!B66,Cost!$C:$C,Blackvue!R66)</f>
        <v>0</v>
      </c>
      <c r="AT66" s="14" t="str">
        <f t="shared" si="9"/>
        <v/>
      </c>
    </row>
    <row r="67" spans="1:46" ht="15.75" thickBot="1">
      <c r="A67" s="41">
        <v>60</v>
      </c>
      <c r="B67" s="42" t="str">
        <f>IFERROR(VLOOKUP(AT67,Model!$A$3:$B$63,2,FALSE),"")</f>
        <v/>
      </c>
      <c r="C67" s="77"/>
      <c r="D67" s="45"/>
      <c r="E67" s="45"/>
      <c r="F67" s="45"/>
      <c r="G67" s="45"/>
      <c r="H67" s="45"/>
      <c r="I67" s="45"/>
      <c r="J67" s="45"/>
      <c r="K67" s="45"/>
      <c r="L67" s="45"/>
      <c r="M67" s="45"/>
      <c r="N67" s="39"/>
      <c r="O67" s="42"/>
      <c r="P67" s="42"/>
      <c r="Q67" s="42"/>
      <c r="R67" s="42"/>
      <c r="S67" s="66">
        <f t="shared" si="0"/>
        <v>0</v>
      </c>
      <c r="T67" s="66">
        <f t="shared" si="1"/>
        <v>0</v>
      </c>
      <c r="U67" s="66">
        <f t="shared" si="2"/>
        <v>0</v>
      </c>
      <c r="V67" s="66">
        <f t="shared" si="3"/>
        <v>0</v>
      </c>
      <c r="W67" s="66">
        <f t="shared" si="4"/>
        <v>0</v>
      </c>
      <c r="X67" s="43" t="str">
        <f t="shared" ca="1" si="13"/>
        <v/>
      </c>
      <c r="Y67" s="44" t="str">
        <f t="shared" ca="1" si="10"/>
        <v/>
      </c>
      <c r="Z67" s="160"/>
      <c r="AA67" s="160"/>
      <c r="AB67" s="160"/>
      <c r="AC67" s="160"/>
      <c r="AD67" s="160"/>
      <c r="AE67" s="160"/>
      <c r="AF67" s="63" t="e">
        <f t="shared" si="5"/>
        <v>#N/A</v>
      </c>
      <c r="AG67" s="63" t="e">
        <f t="shared" si="6"/>
        <v>#N/A</v>
      </c>
      <c r="AH67" s="64" t="e">
        <f t="shared" si="11"/>
        <v>#N/A</v>
      </c>
      <c r="AI67" s="65">
        <f t="shared" ca="1" si="7"/>
        <v>44511</v>
      </c>
      <c r="AJ67" s="66" t="e">
        <f t="shared" ca="1" si="12"/>
        <v>#N/A</v>
      </c>
      <c r="AK67" s="66">
        <f>SUMIFS(Cost!$E:$E,Cost!$B:$B,Blackvue!$B$67,Cost!$C:$C,Blackvue!O67)</f>
        <v>0</v>
      </c>
      <c r="AL67" s="66">
        <f>SUMIFS(Cost!$E:$E,Cost!$B:$B,Blackvue!$B$67,Cost!$C:$C,Blackvue!P67)</f>
        <v>0</v>
      </c>
      <c r="AM67" s="66">
        <f>SUMIFS(Cost!$E:$E,Cost!$B:$B,Blackvue!$B$67,Cost!$C:$C,Blackvue!Q67)</f>
        <v>0</v>
      </c>
      <c r="AN67" s="66">
        <f>SUMIFS(Cost!$E:$E,Cost!$B:$B,Blackvue!$B$67,Cost!$C:$C,Blackvue!R67)</f>
        <v>0</v>
      </c>
      <c r="AO67" s="66">
        <f t="shared" si="8"/>
        <v>0</v>
      </c>
      <c r="AP67" s="66">
        <f>SUMIFS(Cost!$F:$F,Cost!$B:$B,Blackvue!B67,Cost!$C:$C,Blackvue!O67)</f>
        <v>0</v>
      </c>
      <c r="AQ67" s="66">
        <f>SUMIFS(Cost!$F:$F,Cost!$B:$B,Blackvue!B67,Cost!$C:$C,Blackvue!P67)</f>
        <v>0</v>
      </c>
      <c r="AR67" s="66">
        <f>SUMIFS(Cost!$F:$F,Cost!$B:$B,Blackvue!B67,Cost!$C:$C,Blackvue!Q67)</f>
        <v>0</v>
      </c>
      <c r="AS67" s="66">
        <f>SUMIFS(Cost!$F:$F,Cost!$B:$B,Blackvue!B67,Cost!$C:$C,Blackvue!R67)</f>
        <v>0</v>
      </c>
      <c r="AT67" s="14" t="str">
        <f t="shared" si="9"/>
        <v/>
      </c>
    </row>
    <row r="68" spans="1:46" ht="15.75" thickBot="1">
      <c r="A68" s="41">
        <v>61</v>
      </c>
      <c r="B68" s="42" t="str">
        <f>IFERROR(VLOOKUP(AT68,Model!$A$3:$B$63,2,FALSE),"")</f>
        <v/>
      </c>
      <c r="C68" s="77"/>
      <c r="D68" s="45"/>
      <c r="E68" s="45"/>
      <c r="F68" s="45"/>
      <c r="G68" s="45"/>
      <c r="H68" s="45"/>
      <c r="I68" s="45"/>
      <c r="J68" s="45"/>
      <c r="K68" s="45"/>
      <c r="L68" s="45"/>
      <c r="M68" s="45"/>
      <c r="N68" s="39"/>
      <c r="O68" s="42"/>
      <c r="P68" s="42"/>
      <c r="Q68" s="42"/>
      <c r="R68" s="42"/>
      <c r="S68" s="66">
        <f t="shared" si="0"/>
        <v>0</v>
      </c>
      <c r="T68" s="66">
        <f t="shared" si="1"/>
        <v>0</v>
      </c>
      <c r="U68" s="66">
        <f t="shared" si="2"/>
        <v>0</v>
      </c>
      <c r="V68" s="66">
        <f t="shared" si="3"/>
        <v>0</v>
      </c>
      <c r="W68" s="66">
        <f t="shared" si="4"/>
        <v>0</v>
      </c>
      <c r="X68" s="43" t="str">
        <f t="shared" ca="1" si="13"/>
        <v/>
      </c>
      <c r="Y68" s="44" t="str">
        <f t="shared" ca="1" si="10"/>
        <v/>
      </c>
      <c r="Z68" s="160"/>
      <c r="AA68" s="160"/>
      <c r="AB68" s="160"/>
      <c r="AC68" s="160"/>
      <c r="AD68" s="160"/>
      <c r="AE68" s="160"/>
      <c r="AF68" s="63" t="e">
        <f t="shared" si="5"/>
        <v>#N/A</v>
      </c>
      <c r="AG68" s="63" t="e">
        <f t="shared" si="6"/>
        <v>#N/A</v>
      </c>
      <c r="AH68" s="64" t="e">
        <f t="shared" si="11"/>
        <v>#N/A</v>
      </c>
      <c r="AI68" s="65">
        <f t="shared" ca="1" si="7"/>
        <v>44511</v>
      </c>
      <c r="AJ68" s="66" t="e">
        <f t="shared" ca="1" si="12"/>
        <v>#N/A</v>
      </c>
      <c r="AK68" s="66">
        <f>SUMIFS(Cost!$E:$E,Cost!$B:$B,Blackvue!$B$68,Cost!$C:$C,Blackvue!O68)</f>
        <v>0</v>
      </c>
      <c r="AL68" s="66">
        <f>SUMIFS(Cost!$E:$E,Cost!$B:$B,Blackvue!$B$68,Cost!$C:$C,Blackvue!P68)</f>
        <v>0</v>
      </c>
      <c r="AM68" s="66">
        <f>SUMIFS(Cost!$E:$E,Cost!$B:$B,Blackvue!$B$68,Cost!$C:$C,Blackvue!Q68)</f>
        <v>0</v>
      </c>
      <c r="AN68" s="66">
        <f>SUMIFS(Cost!$E:$E,Cost!$B:$B,Blackvue!$B$68,Cost!$C:$C,Blackvue!R68)</f>
        <v>0</v>
      </c>
      <c r="AO68" s="66">
        <f t="shared" si="8"/>
        <v>0</v>
      </c>
      <c r="AP68" s="66">
        <f>SUMIFS(Cost!$F:$F,Cost!$B:$B,Blackvue!B68,Cost!$C:$C,Blackvue!O68)</f>
        <v>0</v>
      </c>
      <c r="AQ68" s="66">
        <f>SUMIFS(Cost!$F:$F,Cost!$B:$B,Blackvue!B68,Cost!$C:$C,Blackvue!P68)</f>
        <v>0</v>
      </c>
      <c r="AR68" s="66">
        <f>SUMIFS(Cost!$F:$F,Cost!$B:$B,Blackvue!B68,Cost!$C:$C,Blackvue!Q68)</f>
        <v>0</v>
      </c>
      <c r="AS68" s="66">
        <f>SUMIFS(Cost!$F:$F,Cost!$B:$B,Blackvue!B68,Cost!$C:$C,Blackvue!R68)</f>
        <v>0</v>
      </c>
      <c r="AT68" s="14" t="str">
        <f t="shared" si="9"/>
        <v/>
      </c>
    </row>
    <row r="69" spans="1:46" ht="15.75" thickBot="1">
      <c r="A69" s="41">
        <v>62</v>
      </c>
      <c r="B69" s="42" t="str">
        <f>IFERROR(VLOOKUP(AT69,Model!$A$3:$B$63,2,FALSE),"")</f>
        <v/>
      </c>
      <c r="C69" s="77"/>
      <c r="D69" s="45"/>
      <c r="E69" s="45"/>
      <c r="F69" s="45"/>
      <c r="G69" s="45"/>
      <c r="H69" s="45"/>
      <c r="I69" s="45"/>
      <c r="J69" s="45"/>
      <c r="K69" s="45"/>
      <c r="L69" s="45"/>
      <c r="M69" s="45"/>
      <c r="N69" s="38"/>
      <c r="O69" s="42"/>
      <c r="P69" s="42"/>
      <c r="Q69" s="42"/>
      <c r="R69" s="42"/>
      <c r="S69" s="66">
        <f t="shared" si="0"/>
        <v>0</v>
      </c>
      <c r="T69" s="66">
        <f t="shared" si="1"/>
        <v>0</v>
      </c>
      <c r="U69" s="66">
        <f t="shared" si="2"/>
        <v>0</v>
      </c>
      <c r="V69" s="66">
        <f t="shared" si="3"/>
        <v>0</v>
      </c>
      <c r="W69" s="66">
        <f t="shared" si="4"/>
        <v>0</v>
      </c>
      <c r="X69" s="43" t="str">
        <f t="shared" ca="1" si="13"/>
        <v/>
      </c>
      <c r="Y69" s="44" t="str">
        <f t="shared" ca="1" si="10"/>
        <v/>
      </c>
      <c r="Z69" s="160"/>
      <c r="AA69" s="160"/>
      <c r="AB69" s="160"/>
      <c r="AC69" s="160"/>
      <c r="AD69" s="160"/>
      <c r="AE69" s="160"/>
      <c r="AF69" s="63" t="e">
        <f t="shared" si="5"/>
        <v>#N/A</v>
      </c>
      <c r="AG69" s="63" t="e">
        <f t="shared" si="6"/>
        <v>#N/A</v>
      </c>
      <c r="AH69" s="64" t="e">
        <f t="shared" si="11"/>
        <v>#N/A</v>
      </c>
      <c r="AI69" s="65">
        <f t="shared" ca="1" si="7"/>
        <v>44511</v>
      </c>
      <c r="AJ69" s="66" t="e">
        <f t="shared" ca="1" si="12"/>
        <v>#N/A</v>
      </c>
      <c r="AK69" s="66">
        <f>SUMIFS(Cost!$E:$E,Cost!$B:$B,Blackvue!$B$69,Cost!$C:$C,Blackvue!O69)</f>
        <v>0</v>
      </c>
      <c r="AL69" s="66">
        <f>SUMIFS(Cost!$E:$E,Cost!$B:$B,Blackvue!$B$69,Cost!$C:$C,Blackvue!P69)</f>
        <v>0</v>
      </c>
      <c r="AM69" s="66">
        <f>SUMIFS(Cost!$E:$E,Cost!$B:$B,Blackvue!$B$69,Cost!$C:$C,Blackvue!Q69)</f>
        <v>0</v>
      </c>
      <c r="AN69" s="66">
        <f>SUMIFS(Cost!$E:$E,Cost!$B:$B,Blackvue!$B$69,Cost!$C:$C,Blackvue!R69)</f>
        <v>0</v>
      </c>
      <c r="AO69" s="66">
        <f t="shared" si="8"/>
        <v>0</v>
      </c>
      <c r="AP69" s="66">
        <f>SUMIFS(Cost!$F:$F,Cost!$B:$B,Blackvue!B69,Cost!$C:$C,Blackvue!O69)</f>
        <v>0</v>
      </c>
      <c r="AQ69" s="66">
        <f>SUMIFS(Cost!$F:$F,Cost!$B:$B,Blackvue!B69,Cost!$C:$C,Blackvue!P69)</f>
        <v>0</v>
      </c>
      <c r="AR69" s="66">
        <f>SUMIFS(Cost!$F:$F,Cost!$B:$B,Blackvue!B69,Cost!$C:$C,Blackvue!Q69)</f>
        <v>0</v>
      </c>
      <c r="AS69" s="66">
        <f>SUMIFS(Cost!$F:$F,Cost!$B:$B,Blackvue!B69,Cost!$C:$C,Blackvue!R69)</f>
        <v>0</v>
      </c>
      <c r="AT69" s="14" t="str">
        <f t="shared" si="9"/>
        <v/>
      </c>
    </row>
    <row r="70" spans="1:46" ht="15.75" thickBot="1">
      <c r="A70" s="41">
        <v>63</v>
      </c>
      <c r="B70" s="42" t="str">
        <f>IFERROR(VLOOKUP(AT70,Model!$A$3:$B$63,2,FALSE),"")</f>
        <v/>
      </c>
      <c r="C70" s="77"/>
      <c r="D70" s="45"/>
      <c r="E70" s="45"/>
      <c r="F70" s="45"/>
      <c r="G70" s="45"/>
      <c r="H70" s="45"/>
      <c r="I70" s="45"/>
      <c r="J70" s="45"/>
      <c r="K70" s="45"/>
      <c r="L70" s="45"/>
      <c r="M70" s="45"/>
      <c r="N70" s="38"/>
      <c r="O70" s="42"/>
      <c r="P70" s="42"/>
      <c r="Q70" s="42"/>
      <c r="R70" s="42"/>
      <c r="S70" s="66">
        <f t="shared" si="0"/>
        <v>0</v>
      </c>
      <c r="T70" s="66">
        <f t="shared" si="1"/>
        <v>0</v>
      </c>
      <c r="U70" s="66">
        <f t="shared" si="2"/>
        <v>0</v>
      </c>
      <c r="V70" s="66">
        <f t="shared" si="3"/>
        <v>0</v>
      </c>
      <c r="W70" s="66">
        <f t="shared" si="4"/>
        <v>0</v>
      </c>
      <c r="X70" s="43" t="str">
        <f t="shared" ca="1" si="13"/>
        <v/>
      </c>
      <c r="Y70" s="44" t="str">
        <f t="shared" ca="1" si="10"/>
        <v/>
      </c>
      <c r="Z70" s="160"/>
      <c r="AA70" s="160"/>
      <c r="AB70" s="160"/>
      <c r="AC70" s="160"/>
      <c r="AD70" s="160"/>
      <c r="AE70" s="160"/>
      <c r="AF70" s="63" t="e">
        <f t="shared" si="5"/>
        <v>#N/A</v>
      </c>
      <c r="AG70" s="63" t="e">
        <f t="shared" si="6"/>
        <v>#N/A</v>
      </c>
      <c r="AH70" s="64" t="e">
        <f t="shared" si="11"/>
        <v>#N/A</v>
      </c>
      <c r="AI70" s="65">
        <f t="shared" ca="1" si="7"/>
        <v>44511</v>
      </c>
      <c r="AJ70" s="66" t="e">
        <f t="shared" ca="1" si="12"/>
        <v>#N/A</v>
      </c>
      <c r="AK70" s="66">
        <f>SUMIFS(Cost!$E:$E,Cost!$B:$B,Blackvue!$B$70,Cost!$C:$C,Blackvue!O70)</f>
        <v>0</v>
      </c>
      <c r="AL70" s="66">
        <f>SUMIFS(Cost!$E:$E,Cost!$B:$B,Blackvue!$B$70,Cost!$C:$C,Blackvue!P70)</f>
        <v>0</v>
      </c>
      <c r="AM70" s="66">
        <f>SUMIFS(Cost!$E:$E,Cost!$B:$B,Blackvue!$B$70,Cost!$C:$C,Blackvue!Q70)</f>
        <v>0</v>
      </c>
      <c r="AN70" s="66">
        <f>SUMIFS(Cost!$E:$E,Cost!$B:$B,Blackvue!$B$70,Cost!$C:$C,Blackvue!R70)</f>
        <v>0</v>
      </c>
      <c r="AO70" s="66">
        <f t="shared" si="8"/>
        <v>0</v>
      </c>
      <c r="AP70" s="66">
        <f>SUMIFS(Cost!$F:$F,Cost!$B:$B,Blackvue!B70,Cost!$C:$C,Blackvue!O70)</f>
        <v>0</v>
      </c>
      <c r="AQ70" s="66">
        <f>SUMIFS(Cost!$F:$F,Cost!$B:$B,Blackvue!B70,Cost!$C:$C,Blackvue!P70)</f>
        <v>0</v>
      </c>
      <c r="AR70" s="66">
        <f>SUMIFS(Cost!$F:$F,Cost!$B:$B,Blackvue!B70,Cost!$C:$C,Blackvue!Q70)</f>
        <v>0</v>
      </c>
      <c r="AS70" s="66">
        <f>SUMIFS(Cost!$F:$F,Cost!$B:$B,Blackvue!B70,Cost!$C:$C,Blackvue!R70)</f>
        <v>0</v>
      </c>
      <c r="AT70" s="14" t="str">
        <f t="shared" si="9"/>
        <v/>
      </c>
    </row>
    <row r="71" spans="1:46" ht="15.75" thickBot="1">
      <c r="A71" s="41">
        <v>64</v>
      </c>
      <c r="B71" s="42" t="str">
        <f>IFERROR(VLOOKUP(AT71,Model!$A$3:$B$63,2,FALSE),"")</f>
        <v/>
      </c>
      <c r="C71" s="77"/>
      <c r="D71" s="45"/>
      <c r="E71" s="45"/>
      <c r="F71" s="45"/>
      <c r="G71" s="45"/>
      <c r="H71" s="45"/>
      <c r="I71" s="45"/>
      <c r="J71" s="45"/>
      <c r="K71" s="45"/>
      <c r="L71" s="45"/>
      <c r="M71" s="45"/>
      <c r="N71" s="38"/>
      <c r="O71" s="42"/>
      <c r="P71" s="42"/>
      <c r="Q71" s="42"/>
      <c r="R71" s="42"/>
      <c r="S71" s="66">
        <f t="shared" si="0"/>
        <v>0</v>
      </c>
      <c r="T71" s="66">
        <f t="shared" si="1"/>
        <v>0</v>
      </c>
      <c r="U71" s="66">
        <f t="shared" si="2"/>
        <v>0</v>
      </c>
      <c r="V71" s="66">
        <f t="shared" si="3"/>
        <v>0</v>
      </c>
      <c r="W71" s="66">
        <f t="shared" si="4"/>
        <v>0</v>
      </c>
      <c r="X71" s="43" t="str">
        <f t="shared" ca="1" si="13"/>
        <v/>
      </c>
      <c r="Y71" s="44" t="str">
        <f t="shared" ca="1" si="10"/>
        <v/>
      </c>
      <c r="Z71" s="160"/>
      <c r="AA71" s="160"/>
      <c r="AB71" s="160"/>
      <c r="AC71" s="160"/>
      <c r="AD71" s="160"/>
      <c r="AE71" s="160"/>
      <c r="AF71" s="63" t="e">
        <f t="shared" si="5"/>
        <v>#N/A</v>
      </c>
      <c r="AG71" s="63" t="e">
        <f t="shared" si="6"/>
        <v>#N/A</v>
      </c>
      <c r="AH71" s="64" t="e">
        <f t="shared" si="11"/>
        <v>#N/A</v>
      </c>
      <c r="AI71" s="65">
        <f t="shared" ca="1" si="7"/>
        <v>44511</v>
      </c>
      <c r="AJ71" s="66" t="e">
        <f t="shared" ca="1" si="12"/>
        <v>#N/A</v>
      </c>
      <c r="AK71" s="66">
        <f>SUMIFS(Cost!$E:$E,Cost!$B:$B,Blackvue!$B$71,Cost!$C:$C,Blackvue!O71)</f>
        <v>0</v>
      </c>
      <c r="AL71" s="66">
        <f>SUMIFS(Cost!$E:$E,Cost!$B:$B,Blackvue!$B$71,Cost!$C:$C,Blackvue!P71)</f>
        <v>0</v>
      </c>
      <c r="AM71" s="66">
        <f>SUMIFS(Cost!$E:$E,Cost!$B:$B,Blackvue!$B$71,Cost!$C:$C,Blackvue!Q71)</f>
        <v>0</v>
      </c>
      <c r="AN71" s="66">
        <f>SUMIFS(Cost!$E:$E,Cost!$B:$B,Blackvue!$B$71,Cost!$C:$C,Blackvue!R71)</f>
        <v>0</v>
      </c>
      <c r="AO71" s="66">
        <f t="shared" si="8"/>
        <v>0</v>
      </c>
      <c r="AP71" s="66">
        <f>SUMIFS(Cost!$F:$F,Cost!$B:$B,Blackvue!B71,Cost!$C:$C,Blackvue!O71)</f>
        <v>0</v>
      </c>
      <c r="AQ71" s="66">
        <f>SUMIFS(Cost!$F:$F,Cost!$B:$B,Blackvue!B71,Cost!$C:$C,Blackvue!P71)</f>
        <v>0</v>
      </c>
      <c r="AR71" s="66">
        <f>SUMIFS(Cost!$F:$F,Cost!$B:$B,Blackvue!B71,Cost!$C:$C,Blackvue!Q71)</f>
        <v>0</v>
      </c>
      <c r="AS71" s="66">
        <f>SUMIFS(Cost!$F:$F,Cost!$B:$B,Blackvue!B71,Cost!$C:$C,Blackvue!R71)</f>
        <v>0</v>
      </c>
      <c r="AT71" s="14" t="str">
        <f t="shared" si="9"/>
        <v/>
      </c>
    </row>
    <row r="72" spans="1:46" ht="15.75" thickBot="1">
      <c r="A72" s="41">
        <v>65</v>
      </c>
      <c r="B72" s="42" t="str">
        <f>IFERROR(VLOOKUP(AT72,Model!$A$3:$B$63,2,FALSE),"")</f>
        <v/>
      </c>
      <c r="C72" s="77"/>
      <c r="D72" s="45"/>
      <c r="E72" s="45"/>
      <c r="F72" s="45"/>
      <c r="G72" s="45"/>
      <c r="H72" s="45"/>
      <c r="I72" s="45"/>
      <c r="J72" s="45"/>
      <c r="K72" s="45"/>
      <c r="L72" s="45"/>
      <c r="M72" s="45"/>
      <c r="N72" s="38"/>
      <c r="O72" s="42"/>
      <c r="P72" s="42"/>
      <c r="Q72" s="42"/>
      <c r="R72" s="42"/>
      <c r="S72" s="66">
        <f t="shared" si="0"/>
        <v>0</v>
      </c>
      <c r="T72" s="66">
        <f t="shared" si="1"/>
        <v>0</v>
      </c>
      <c r="U72" s="66">
        <f t="shared" si="2"/>
        <v>0</v>
      </c>
      <c r="V72" s="66">
        <f t="shared" si="3"/>
        <v>0</v>
      </c>
      <c r="W72" s="66">
        <f t="shared" si="4"/>
        <v>0</v>
      </c>
      <c r="X72" s="43" t="str">
        <f t="shared" ca="1" si="13"/>
        <v/>
      </c>
      <c r="Y72" s="44" t="str">
        <f t="shared" ca="1" si="10"/>
        <v/>
      </c>
      <c r="Z72" s="160"/>
      <c r="AA72" s="160"/>
      <c r="AB72" s="160"/>
      <c r="AC72" s="160"/>
      <c r="AD72" s="160"/>
      <c r="AE72" s="160"/>
      <c r="AF72" s="63" t="e">
        <f t="shared" si="5"/>
        <v>#N/A</v>
      </c>
      <c r="AG72" s="63" t="e">
        <f t="shared" si="6"/>
        <v>#N/A</v>
      </c>
      <c r="AH72" s="64" t="e">
        <f t="shared" si="11"/>
        <v>#N/A</v>
      </c>
      <c r="AI72" s="65">
        <f t="shared" ca="1" si="7"/>
        <v>44511</v>
      </c>
      <c r="AJ72" s="66" t="e">
        <f t="shared" ca="1" si="12"/>
        <v>#N/A</v>
      </c>
      <c r="AK72" s="66">
        <f>SUMIFS(Cost!$E:$E,Cost!$B:$B,Blackvue!$B$72,Cost!$C:$C,Blackvue!O72)</f>
        <v>0</v>
      </c>
      <c r="AL72" s="66">
        <f>SUMIFS(Cost!$E:$E,Cost!$B:$B,Blackvue!$B$72,Cost!$C:$C,Blackvue!P72)</f>
        <v>0</v>
      </c>
      <c r="AM72" s="66">
        <f>SUMIFS(Cost!$E:$E,Cost!$B:$B,Blackvue!$B$72,Cost!$C:$C,Blackvue!Q72)</f>
        <v>0</v>
      </c>
      <c r="AN72" s="66">
        <f>SUMIFS(Cost!$E:$E,Cost!$B:$B,Blackvue!$B$72,Cost!$C:$C,Blackvue!R72)</f>
        <v>0</v>
      </c>
      <c r="AO72" s="66">
        <f t="shared" si="8"/>
        <v>0</v>
      </c>
      <c r="AP72" s="66">
        <f>SUMIFS(Cost!$F:$F,Cost!$B:$B,Blackvue!B72,Cost!$C:$C,Blackvue!O72)</f>
        <v>0</v>
      </c>
      <c r="AQ72" s="66">
        <f>SUMIFS(Cost!$F:$F,Cost!$B:$B,Blackvue!B72,Cost!$C:$C,Blackvue!P72)</f>
        <v>0</v>
      </c>
      <c r="AR72" s="66">
        <f>SUMIFS(Cost!$F:$F,Cost!$B:$B,Blackvue!B72,Cost!$C:$C,Blackvue!Q72)</f>
        <v>0</v>
      </c>
      <c r="AS72" s="66">
        <f>SUMIFS(Cost!$F:$F,Cost!$B:$B,Blackvue!B72,Cost!$C:$C,Blackvue!R72)</f>
        <v>0</v>
      </c>
      <c r="AT72" s="14" t="str">
        <f t="shared" si="9"/>
        <v/>
      </c>
    </row>
    <row r="73" spans="1:46" ht="15.75" thickBot="1">
      <c r="A73" s="41">
        <v>66</v>
      </c>
      <c r="B73" s="42" t="str">
        <f>IFERROR(VLOOKUP(AT73,Model!$A$3:$B$63,2,FALSE),"")</f>
        <v/>
      </c>
      <c r="C73" s="77"/>
      <c r="D73" s="45"/>
      <c r="E73" s="45"/>
      <c r="F73" s="45"/>
      <c r="G73" s="45"/>
      <c r="H73" s="45"/>
      <c r="I73" s="45"/>
      <c r="J73" s="45"/>
      <c r="K73" s="45"/>
      <c r="L73" s="45"/>
      <c r="M73" s="45"/>
      <c r="N73" s="38"/>
      <c r="O73" s="42"/>
      <c r="P73" s="42"/>
      <c r="Q73" s="42"/>
      <c r="R73" s="42"/>
      <c r="S73" s="66">
        <f t="shared" ref="S73:S136" si="14">AK73</f>
        <v>0</v>
      </c>
      <c r="T73" s="66">
        <f t="shared" ref="T73:T136" si="15">AL73</f>
        <v>0</v>
      </c>
      <c r="U73" s="66">
        <f t="shared" ref="U73:U136" si="16">AM73</f>
        <v>0</v>
      </c>
      <c r="V73" s="66">
        <f t="shared" ref="V73:V136" si="17">AN73</f>
        <v>0</v>
      </c>
      <c r="W73" s="66">
        <f t="shared" ref="W73:W136" si="18">AO73</f>
        <v>0</v>
      </c>
      <c r="X73" s="43" t="str">
        <f t="shared" ref="X73:X136" ca="1" si="19">IFERROR(IF(AJ73&gt;=16,"out",IF(AJ73&lt;16,"in")),"")</f>
        <v/>
      </c>
      <c r="Y73" s="44" t="str">
        <f t="shared" ref="Y73:Y136" ca="1" si="20">IF(X73="out",SUM(AK73:AO73),"")</f>
        <v/>
      </c>
      <c r="Z73" s="160"/>
      <c r="AA73" s="160"/>
      <c r="AB73" s="160"/>
      <c r="AC73" s="160"/>
      <c r="AD73" s="160"/>
      <c r="AE73" s="160"/>
      <c r="AF73" s="63" t="e">
        <f t="shared" ref="AF73:AF136" si="21">VLOOKUP(MID(C73,7,1),$BC$6:$BD$14,2,FALSE)</f>
        <v>#N/A</v>
      </c>
      <c r="AG73" s="63" t="e">
        <f t="shared" ref="AG73:AG136" si="22">VLOOKUP(MID(C73,8,1),$BE$6:$BF$17,2,FALSE)</f>
        <v>#N/A</v>
      </c>
      <c r="AH73" s="64" t="e">
        <f t="shared" si="11"/>
        <v>#N/A</v>
      </c>
      <c r="AI73" s="65">
        <f t="shared" ref="AI73:AI136" ca="1" si="23">TODAY()</f>
        <v>44511</v>
      </c>
      <c r="AJ73" s="66" t="e">
        <f t="shared" ca="1" si="12"/>
        <v>#N/A</v>
      </c>
      <c r="AK73" s="66">
        <f>SUMIFS(Cost!$E:$E,Cost!$B:$B,Blackvue!$B$73,Cost!$C:$C,Blackvue!O73)</f>
        <v>0</v>
      </c>
      <c r="AL73" s="66">
        <f>SUMIFS(Cost!$E:$E,Cost!$B:$B,Blackvue!$B$73,Cost!$C:$C,Blackvue!P73)</f>
        <v>0</v>
      </c>
      <c r="AM73" s="66">
        <f>SUMIFS(Cost!$E:$E,Cost!$B:$B,Blackvue!$B$73,Cost!$C:$C,Blackvue!Q73)</f>
        <v>0</v>
      </c>
      <c r="AN73" s="66">
        <f>SUMIFS(Cost!$E:$E,Cost!$B:$B,Blackvue!$B$73,Cost!$C:$C,Blackvue!R73)</f>
        <v>0</v>
      </c>
      <c r="AO73" s="66">
        <f t="shared" ref="AO73:AO136" si="24">MAX(AP73:AS73)</f>
        <v>0</v>
      </c>
      <c r="AP73" s="66">
        <f>SUMIFS(Cost!$F:$F,Cost!$B:$B,Blackvue!B73,Cost!$C:$C,Blackvue!O73)</f>
        <v>0</v>
      </c>
      <c r="AQ73" s="66">
        <f>SUMIFS(Cost!$F:$F,Cost!$B:$B,Blackvue!B73,Cost!$C:$C,Blackvue!P73)</f>
        <v>0</v>
      </c>
      <c r="AR73" s="66">
        <f>SUMIFS(Cost!$F:$F,Cost!$B:$B,Blackvue!B73,Cost!$C:$C,Blackvue!Q73)</f>
        <v>0</v>
      </c>
      <c r="AS73" s="66">
        <f>SUMIFS(Cost!$F:$F,Cost!$B:$B,Blackvue!B73,Cost!$C:$C,Blackvue!R73)</f>
        <v>0</v>
      </c>
      <c r="AT73" s="14" t="str">
        <f t="shared" ref="AT73:AT136" si="25">LEFT(C73,4)</f>
        <v/>
      </c>
    </row>
    <row r="74" spans="1:46" ht="15.75" thickBot="1">
      <c r="A74" s="41">
        <v>67</v>
      </c>
      <c r="B74" s="42" t="str">
        <f>IFERROR(VLOOKUP(AT74,Model!$A$3:$B$63,2,FALSE),"")</f>
        <v/>
      </c>
      <c r="C74" s="77"/>
      <c r="D74" s="45"/>
      <c r="E74" s="45"/>
      <c r="F74" s="45"/>
      <c r="G74" s="45"/>
      <c r="H74" s="45"/>
      <c r="I74" s="45"/>
      <c r="J74" s="45"/>
      <c r="K74" s="45"/>
      <c r="L74" s="45"/>
      <c r="M74" s="45"/>
      <c r="N74" s="38"/>
      <c r="O74" s="42"/>
      <c r="P74" s="42"/>
      <c r="Q74" s="42"/>
      <c r="R74" s="42"/>
      <c r="S74" s="66">
        <f t="shared" si="14"/>
        <v>0</v>
      </c>
      <c r="T74" s="66">
        <f t="shared" si="15"/>
        <v>0</v>
      </c>
      <c r="U74" s="66">
        <f t="shared" si="16"/>
        <v>0</v>
      </c>
      <c r="V74" s="66">
        <f t="shared" si="17"/>
        <v>0</v>
      </c>
      <c r="W74" s="66">
        <f t="shared" si="18"/>
        <v>0</v>
      </c>
      <c r="X74" s="43" t="str">
        <f t="shared" ca="1" si="19"/>
        <v/>
      </c>
      <c r="Y74" s="44" t="str">
        <f t="shared" ca="1" si="20"/>
        <v/>
      </c>
      <c r="Z74" s="160"/>
      <c r="AA74" s="160"/>
      <c r="AB74" s="160"/>
      <c r="AC74" s="160"/>
      <c r="AD74" s="160"/>
      <c r="AE74" s="160"/>
      <c r="AF74" s="63" t="e">
        <f t="shared" si="21"/>
        <v>#N/A</v>
      </c>
      <c r="AG74" s="63" t="e">
        <f t="shared" si="22"/>
        <v>#N/A</v>
      </c>
      <c r="AH74" s="64" t="e">
        <f t="shared" ref="AH74:AH109" si="26">DATE(AF74,AG74,1)</f>
        <v>#N/A</v>
      </c>
      <c r="AI74" s="65">
        <f t="shared" ca="1" si="23"/>
        <v>44511</v>
      </c>
      <c r="AJ74" s="66" t="e">
        <f t="shared" ref="AJ74:AJ109" ca="1" si="27">DATEDIF(AH74,AI74,"M")</f>
        <v>#N/A</v>
      </c>
      <c r="AK74" s="66">
        <f>SUMIFS(Cost!$E:$E,Cost!$B:$B,Blackvue!$B$74,Cost!$C:$C,Blackvue!O74)</f>
        <v>0</v>
      </c>
      <c r="AL74" s="66">
        <f>SUMIFS(Cost!$E:$E,Cost!$B:$B,Blackvue!$B$74,Cost!$C:$C,Blackvue!P74)</f>
        <v>0</v>
      </c>
      <c r="AM74" s="66">
        <f>SUMIFS(Cost!$E:$E,Cost!$B:$B,Blackvue!$B$74,Cost!$C:$C,Blackvue!Q74)</f>
        <v>0</v>
      </c>
      <c r="AN74" s="66">
        <f>SUMIFS(Cost!$E:$E,Cost!$B:$B,Blackvue!$B$74,Cost!$C:$C,Blackvue!R74)</f>
        <v>0</v>
      </c>
      <c r="AO74" s="66">
        <f t="shared" si="24"/>
        <v>0</v>
      </c>
      <c r="AP74" s="66">
        <f>SUMIFS(Cost!$F:$F,Cost!$B:$B,Blackvue!B74,Cost!$C:$C,Blackvue!O74)</f>
        <v>0</v>
      </c>
      <c r="AQ74" s="66">
        <f>SUMIFS(Cost!$F:$F,Cost!$B:$B,Blackvue!B74,Cost!$C:$C,Blackvue!P74)</f>
        <v>0</v>
      </c>
      <c r="AR74" s="66">
        <f>SUMIFS(Cost!$F:$F,Cost!$B:$B,Blackvue!B74,Cost!$C:$C,Blackvue!Q74)</f>
        <v>0</v>
      </c>
      <c r="AS74" s="66">
        <f>SUMIFS(Cost!$F:$F,Cost!$B:$B,Blackvue!B74,Cost!$C:$C,Blackvue!R74)</f>
        <v>0</v>
      </c>
      <c r="AT74" s="14" t="str">
        <f t="shared" si="25"/>
        <v/>
      </c>
    </row>
    <row r="75" spans="1:46" ht="15.75" thickBot="1">
      <c r="A75" s="41">
        <v>68</v>
      </c>
      <c r="B75" s="42" t="str">
        <f>IFERROR(VLOOKUP(AT75,Model!$A$3:$B$63,2,FALSE),"")</f>
        <v/>
      </c>
      <c r="C75" s="77"/>
      <c r="D75" s="45"/>
      <c r="E75" s="45"/>
      <c r="F75" s="45"/>
      <c r="G75" s="45"/>
      <c r="H75" s="45"/>
      <c r="I75" s="45"/>
      <c r="J75" s="45"/>
      <c r="K75" s="45"/>
      <c r="L75" s="45"/>
      <c r="M75" s="45"/>
      <c r="N75" s="38"/>
      <c r="O75" s="42"/>
      <c r="P75" s="42"/>
      <c r="Q75" s="42"/>
      <c r="R75" s="42"/>
      <c r="S75" s="66">
        <f t="shared" si="14"/>
        <v>0</v>
      </c>
      <c r="T75" s="66">
        <f t="shared" si="15"/>
        <v>0</v>
      </c>
      <c r="U75" s="66">
        <f t="shared" si="16"/>
        <v>0</v>
      </c>
      <c r="V75" s="66">
        <f t="shared" si="17"/>
        <v>0</v>
      </c>
      <c r="W75" s="66">
        <f t="shared" si="18"/>
        <v>0</v>
      </c>
      <c r="X75" s="43" t="str">
        <f t="shared" ca="1" si="19"/>
        <v/>
      </c>
      <c r="Y75" s="44" t="str">
        <f t="shared" ca="1" si="20"/>
        <v/>
      </c>
      <c r="Z75" s="160"/>
      <c r="AA75" s="160"/>
      <c r="AB75" s="160"/>
      <c r="AC75" s="160"/>
      <c r="AD75" s="160"/>
      <c r="AE75" s="160"/>
      <c r="AF75" s="63" t="e">
        <f t="shared" si="21"/>
        <v>#N/A</v>
      </c>
      <c r="AG75" s="63" t="e">
        <f t="shared" si="22"/>
        <v>#N/A</v>
      </c>
      <c r="AH75" s="64" t="e">
        <f t="shared" si="26"/>
        <v>#N/A</v>
      </c>
      <c r="AI75" s="65">
        <f t="shared" ca="1" si="23"/>
        <v>44511</v>
      </c>
      <c r="AJ75" s="66" t="e">
        <f t="shared" ca="1" si="27"/>
        <v>#N/A</v>
      </c>
      <c r="AK75" s="66">
        <f>SUMIFS(Cost!$E:$E,Cost!$B:$B,Blackvue!$B$75,Cost!$C:$C,Blackvue!O75)</f>
        <v>0</v>
      </c>
      <c r="AL75" s="66">
        <f>SUMIFS(Cost!$E:$E,Cost!$B:$B,Blackvue!$B$75,Cost!$C:$C,Blackvue!P75)</f>
        <v>0</v>
      </c>
      <c r="AM75" s="66">
        <f>SUMIFS(Cost!$E:$E,Cost!$B:$B,Blackvue!$B$75,Cost!$C:$C,Blackvue!Q75)</f>
        <v>0</v>
      </c>
      <c r="AN75" s="66">
        <f>SUMIFS(Cost!$E:$E,Cost!$B:$B,Blackvue!$B$75,Cost!$C:$C,Blackvue!R75)</f>
        <v>0</v>
      </c>
      <c r="AO75" s="66">
        <f t="shared" si="24"/>
        <v>0</v>
      </c>
      <c r="AP75" s="66">
        <f>SUMIFS(Cost!$F:$F,Cost!$B:$B,Blackvue!B75,Cost!$C:$C,Blackvue!O75)</f>
        <v>0</v>
      </c>
      <c r="AQ75" s="66">
        <f>SUMIFS(Cost!$F:$F,Cost!$B:$B,Blackvue!B75,Cost!$C:$C,Blackvue!P75)</f>
        <v>0</v>
      </c>
      <c r="AR75" s="66">
        <f>SUMIFS(Cost!$F:$F,Cost!$B:$B,Blackvue!B75,Cost!$C:$C,Blackvue!Q75)</f>
        <v>0</v>
      </c>
      <c r="AS75" s="66">
        <f>SUMIFS(Cost!$F:$F,Cost!$B:$B,Blackvue!B75,Cost!$C:$C,Blackvue!R75)</f>
        <v>0</v>
      </c>
      <c r="AT75" s="14" t="str">
        <f t="shared" si="25"/>
        <v/>
      </c>
    </row>
    <row r="76" spans="1:46" ht="15.75" thickBot="1">
      <c r="A76" s="41">
        <v>69</v>
      </c>
      <c r="B76" s="42" t="str">
        <f>IFERROR(VLOOKUP(AT76,Model!$A$3:$B$63,2,FALSE),"")</f>
        <v/>
      </c>
      <c r="C76" s="77"/>
      <c r="D76" s="45"/>
      <c r="E76" s="45"/>
      <c r="F76" s="45"/>
      <c r="G76" s="45"/>
      <c r="H76" s="45"/>
      <c r="I76" s="45"/>
      <c r="J76" s="45"/>
      <c r="K76" s="45"/>
      <c r="L76" s="45"/>
      <c r="M76" s="45"/>
      <c r="N76" s="38"/>
      <c r="O76" s="42"/>
      <c r="P76" s="42"/>
      <c r="Q76" s="42"/>
      <c r="R76" s="42"/>
      <c r="S76" s="66">
        <f t="shared" si="14"/>
        <v>0</v>
      </c>
      <c r="T76" s="66">
        <f t="shared" si="15"/>
        <v>0</v>
      </c>
      <c r="U76" s="66">
        <f t="shared" si="16"/>
        <v>0</v>
      </c>
      <c r="V76" s="66">
        <f t="shared" si="17"/>
        <v>0</v>
      </c>
      <c r="W76" s="66">
        <f t="shared" si="18"/>
        <v>0</v>
      </c>
      <c r="X76" s="43" t="str">
        <f t="shared" ca="1" si="19"/>
        <v/>
      </c>
      <c r="Y76" s="44" t="str">
        <f t="shared" ca="1" si="20"/>
        <v/>
      </c>
      <c r="Z76" s="160"/>
      <c r="AA76" s="160"/>
      <c r="AB76" s="160"/>
      <c r="AC76" s="160"/>
      <c r="AD76" s="160"/>
      <c r="AE76" s="160"/>
      <c r="AF76" s="63" t="e">
        <f t="shared" si="21"/>
        <v>#N/A</v>
      </c>
      <c r="AG76" s="63" t="e">
        <f t="shared" si="22"/>
        <v>#N/A</v>
      </c>
      <c r="AH76" s="64" t="e">
        <f t="shared" si="26"/>
        <v>#N/A</v>
      </c>
      <c r="AI76" s="65">
        <f t="shared" ca="1" si="23"/>
        <v>44511</v>
      </c>
      <c r="AJ76" s="66" t="e">
        <f t="shared" ca="1" si="27"/>
        <v>#N/A</v>
      </c>
      <c r="AK76" s="66">
        <f>SUMIFS(Cost!$E:$E,Cost!$B:$B,Blackvue!$B$76,Cost!$C:$C,Blackvue!O76)</f>
        <v>0</v>
      </c>
      <c r="AL76" s="66">
        <f>SUMIFS(Cost!$E:$E,Cost!$B:$B,Blackvue!$B$76,Cost!$C:$C,Blackvue!P76)</f>
        <v>0</v>
      </c>
      <c r="AM76" s="66">
        <f>SUMIFS(Cost!$E:$E,Cost!$B:$B,Blackvue!$B$76,Cost!$C:$C,Blackvue!Q76)</f>
        <v>0</v>
      </c>
      <c r="AN76" s="66">
        <f>SUMIFS(Cost!$E:$E,Cost!$B:$B,Blackvue!$B$76,Cost!$C:$C,Blackvue!R76)</f>
        <v>0</v>
      </c>
      <c r="AO76" s="66">
        <f t="shared" si="24"/>
        <v>0</v>
      </c>
      <c r="AP76" s="66">
        <f>SUMIFS(Cost!$F:$F,Cost!$B:$B,Blackvue!B76,Cost!$C:$C,Blackvue!O76)</f>
        <v>0</v>
      </c>
      <c r="AQ76" s="66">
        <f>SUMIFS(Cost!$F:$F,Cost!$B:$B,Blackvue!B76,Cost!$C:$C,Blackvue!P76)</f>
        <v>0</v>
      </c>
      <c r="AR76" s="66">
        <f>SUMIFS(Cost!$F:$F,Cost!$B:$B,Blackvue!B76,Cost!$C:$C,Blackvue!Q76)</f>
        <v>0</v>
      </c>
      <c r="AS76" s="66">
        <f>SUMIFS(Cost!$F:$F,Cost!$B:$B,Blackvue!B76,Cost!$C:$C,Blackvue!R76)</f>
        <v>0</v>
      </c>
      <c r="AT76" s="14" t="str">
        <f t="shared" si="25"/>
        <v/>
      </c>
    </row>
    <row r="77" spans="1:46" ht="15.75" thickBot="1">
      <c r="A77" s="41">
        <v>70</v>
      </c>
      <c r="B77" s="42" t="str">
        <f>IFERROR(VLOOKUP(AT77,Model!$A$3:$B$63,2,FALSE),"")</f>
        <v/>
      </c>
      <c r="C77" s="77"/>
      <c r="D77" s="45"/>
      <c r="E77" s="45"/>
      <c r="F77" s="45"/>
      <c r="G77" s="45"/>
      <c r="H77" s="45"/>
      <c r="I77" s="45"/>
      <c r="J77" s="45"/>
      <c r="K77" s="45"/>
      <c r="L77" s="45"/>
      <c r="M77" s="45"/>
      <c r="N77" s="38"/>
      <c r="O77" s="42"/>
      <c r="P77" s="42"/>
      <c r="Q77" s="42"/>
      <c r="R77" s="42"/>
      <c r="S77" s="66">
        <f t="shared" si="14"/>
        <v>0</v>
      </c>
      <c r="T77" s="66">
        <f t="shared" si="15"/>
        <v>0</v>
      </c>
      <c r="U77" s="66">
        <f t="shared" si="16"/>
        <v>0</v>
      </c>
      <c r="V77" s="66">
        <f t="shared" si="17"/>
        <v>0</v>
      </c>
      <c r="W77" s="66">
        <f t="shared" si="18"/>
        <v>0</v>
      </c>
      <c r="X77" s="43" t="str">
        <f t="shared" ca="1" si="19"/>
        <v/>
      </c>
      <c r="Y77" s="44" t="str">
        <f t="shared" ca="1" si="20"/>
        <v/>
      </c>
      <c r="Z77" s="160"/>
      <c r="AA77" s="160"/>
      <c r="AB77" s="160"/>
      <c r="AC77" s="160"/>
      <c r="AD77" s="160"/>
      <c r="AE77" s="160"/>
      <c r="AF77" s="63" t="e">
        <f t="shared" si="21"/>
        <v>#N/A</v>
      </c>
      <c r="AG77" s="63" t="e">
        <f t="shared" si="22"/>
        <v>#N/A</v>
      </c>
      <c r="AH77" s="64" t="e">
        <f t="shared" si="26"/>
        <v>#N/A</v>
      </c>
      <c r="AI77" s="65">
        <f t="shared" ca="1" si="23"/>
        <v>44511</v>
      </c>
      <c r="AJ77" s="66" t="e">
        <f t="shared" ca="1" si="27"/>
        <v>#N/A</v>
      </c>
      <c r="AK77" s="66">
        <f>SUMIFS(Cost!$E:$E,Cost!$B:$B,Blackvue!$B$77,Cost!$C:$C,Blackvue!O77)</f>
        <v>0</v>
      </c>
      <c r="AL77" s="66">
        <f>SUMIFS(Cost!$E:$E,Cost!$B:$B,Blackvue!$B$77,Cost!$C:$C,Blackvue!P77)</f>
        <v>0</v>
      </c>
      <c r="AM77" s="66">
        <f>SUMIFS(Cost!$E:$E,Cost!$B:$B,Blackvue!$B$77,Cost!$C:$C,Blackvue!Q77)</f>
        <v>0</v>
      </c>
      <c r="AN77" s="66">
        <f>SUMIFS(Cost!$E:$E,Cost!$B:$B,Blackvue!$B$77,Cost!$C:$C,Blackvue!R77)</f>
        <v>0</v>
      </c>
      <c r="AO77" s="66">
        <f t="shared" si="24"/>
        <v>0</v>
      </c>
      <c r="AP77" s="66">
        <f>SUMIFS(Cost!$F:$F,Cost!$B:$B,Blackvue!B77,Cost!$C:$C,Blackvue!O77)</f>
        <v>0</v>
      </c>
      <c r="AQ77" s="66">
        <f>SUMIFS(Cost!$F:$F,Cost!$B:$B,Blackvue!B77,Cost!$C:$C,Blackvue!P77)</f>
        <v>0</v>
      </c>
      <c r="AR77" s="66">
        <f>SUMIFS(Cost!$F:$F,Cost!$B:$B,Blackvue!B77,Cost!$C:$C,Blackvue!Q77)</f>
        <v>0</v>
      </c>
      <c r="AS77" s="66">
        <f>SUMIFS(Cost!$F:$F,Cost!$B:$B,Blackvue!B77,Cost!$C:$C,Blackvue!R77)</f>
        <v>0</v>
      </c>
      <c r="AT77" s="14" t="str">
        <f t="shared" si="25"/>
        <v/>
      </c>
    </row>
    <row r="78" spans="1:46" ht="15.75" thickBot="1">
      <c r="A78" s="41">
        <v>71</v>
      </c>
      <c r="B78" s="42" t="str">
        <f>IFERROR(VLOOKUP(AT78,Model!$A$3:$B$63,2,FALSE),"")</f>
        <v/>
      </c>
      <c r="C78" s="77"/>
      <c r="D78" s="45"/>
      <c r="E78" s="45"/>
      <c r="F78" s="45"/>
      <c r="G78" s="45"/>
      <c r="H78" s="45"/>
      <c r="I78" s="45"/>
      <c r="J78" s="45"/>
      <c r="K78" s="45"/>
      <c r="L78" s="45"/>
      <c r="M78" s="45"/>
      <c r="N78" s="38"/>
      <c r="O78" s="42"/>
      <c r="P78" s="42"/>
      <c r="Q78" s="42"/>
      <c r="R78" s="42"/>
      <c r="S78" s="66">
        <f t="shared" si="14"/>
        <v>0</v>
      </c>
      <c r="T78" s="66">
        <f t="shared" si="15"/>
        <v>0</v>
      </c>
      <c r="U78" s="66">
        <f t="shared" si="16"/>
        <v>0</v>
      </c>
      <c r="V78" s="66">
        <f t="shared" si="17"/>
        <v>0</v>
      </c>
      <c r="W78" s="66">
        <f t="shared" si="18"/>
        <v>0</v>
      </c>
      <c r="X78" s="43" t="str">
        <f t="shared" ca="1" si="19"/>
        <v/>
      </c>
      <c r="Y78" s="44" t="str">
        <f t="shared" ca="1" si="20"/>
        <v/>
      </c>
      <c r="Z78" s="160"/>
      <c r="AA78" s="160"/>
      <c r="AB78" s="160"/>
      <c r="AC78" s="160"/>
      <c r="AD78" s="160"/>
      <c r="AE78" s="160"/>
      <c r="AF78" s="63" t="e">
        <f t="shared" si="21"/>
        <v>#N/A</v>
      </c>
      <c r="AG78" s="63" t="e">
        <f t="shared" si="22"/>
        <v>#N/A</v>
      </c>
      <c r="AH78" s="64" t="e">
        <f t="shared" si="26"/>
        <v>#N/A</v>
      </c>
      <c r="AI78" s="65">
        <f t="shared" ca="1" si="23"/>
        <v>44511</v>
      </c>
      <c r="AJ78" s="66" t="e">
        <f t="shared" ca="1" si="27"/>
        <v>#N/A</v>
      </c>
      <c r="AK78" s="66">
        <f>SUMIFS(Cost!$E:$E,Cost!$B:$B,Blackvue!$B$78,Cost!$C:$C,Blackvue!O78)</f>
        <v>0</v>
      </c>
      <c r="AL78" s="66">
        <f>SUMIFS(Cost!$E:$E,Cost!$B:$B,Blackvue!$B$78,Cost!$C:$C,Blackvue!P78)</f>
        <v>0</v>
      </c>
      <c r="AM78" s="66">
        <f>SUMIFS(Cost!$E:$E,Cost!$B:$B,Blackvue!$B$78,Cost!$C:$C,Blackvue!Q78)</f>
        <v>0</v>
      </c>
      <c r="AN78" s="66">
        <f>SUMIFS(Cost!$E:$E,Cost!$B:$B,Blackvue!$B$78,Cost!$C:$C,Blackvue!R78)</f>
        <v>0</v>
      </c>
      <c r="AO78" s="66">
        <f t="shared" si="24"/>
        <v>0</v>
      </c>
      <c r="AP78" s="66">
        <f>SUMIFS(Cost!$F:$F,Cost!$B:$B,Blackvue!B78,Cost!$C:$C,Blackvue!O78)</f>
        <v>0</v>
      </c>
      <c r="AQ78" s="66">
        <f>SUMIFS(Cost!$F:$F,Cost!$B:$B,Blackvue!B78,Cost!$C:$C,Blackvue!P78)</f>
        <v>0</v>
      </c>
      <c r="AR78" s="66">
        <f>SUMIFS(Cost!$F:$F,Cost!$B:$B,Blackvue!B78,Cost!$C:$C,Blackvue!Q78)</f>
        <v>0</v>
      </c>
      <c r="AS78" s="66">
        <f>SUMIFS(Cost!$F:$F,Cost!$B:$B,Blackvue!B78,Cost!$C:$C,Blackvue!R78)</f>
        <v>0</v>
      </c>
      <c r="AT78" s="14" t="str">
        <f t="shared" si="25"/>
        <v/>
      </c>
    </row>
    <row r="79" spans="1:46" ht="15.75" thickBot="1">
      <c r="A79" s="41">
        <v>72</v>
      </c>
      <c r="B79" s="42" t="str">
        <f>IFERROR(VLOOKUP(AT79,Model!$A$3:$B$63,2,FALSE),"")</f>
        <v/>
      </c>
      <c r="C79" s="77"/>
      <c r="D79" s="45"/>
      <c r="E79" s="45"/>
      <c r="F79" s="45"/>
      <c r="G79" s="45"/>
      <c r="H79" s="45"/>
      <c r="I79" s="45"/>
      <c r="J79" s="45"/>
      <c r="K79" s="45"/>
      <c r="L79" s="45"/>
      <c r="M79" s="45"/>
      <c r="N79" s="38"/>
      <c r="O79" s="42"/>
      <c r="P79" s="42"/>
      <c r="Q79" s="42"/>
      <c r="R79" s="42"/>
      <c r="S79" s="66">
        <f t="shared" si="14"/>
        <v>0</v>
      </c>
      <c r="T79" s="66">
        <f t="shared" si="15"/>
        <v>0</v>
      </c>
      <c r="U79" s="66">
        <f t="shared" si="16"/>
        <v>0</v>
      </c>
      <c r="V79" s="66">
        <f t="shared" si="17"/>
        <v>0</v>
      </c>
      <c r="W79" s="66">
        <f t="shared" si="18"/>
        <v>0</v>
      </c>
      <c r="X79" s="43" t="str">
        <f t="shared" ca="1" si="19"/>
        <v/>
      </c>
      <c r="Y79" s="44" t="str">
        <f t="shared" ca="1" si="20"/>
        <v/>
      </c>
      <c r="Z79" s="160"/>
      <c r="AA79" s="160"/>
      <c r="AB79" s="160"/>
      <c r="AC79" s="160"/>
      <c r="AD79" s="160"/>
      <c r="AE79" s="160"/>
      <c r="AF79" s="63" t="e">
        <f t="shared" si="21"/>
        <v>#N/A</v>
      </c>
      <c r="AG79" s="63" t="e">
        <f t="shared" si="22"/>
        <v>#N/A</v>
      </c>
      <c r="AH79" s="64" t="e">
        <f t="shared" si="26"/>
        <v>#N/A</v>
      </c>
      <c r="AI79" s="65">
        <f t="shared" ca="1" si="23"/>
        <v>44511</v>
      </c>
      <c r="AJ79" s="66" t="e">
        <f t="shared" ca="1" si="27"/>
        <v>#N/A</v>
      </c>
      <c r="AK79" s="66">
        <f>SUMIFS(Cost!$E:$E,Cost!$B:$B,Blackvue!$B$79,Cost!$C:$C,Blackvue!O79)</f>
        <v>0</v>
      </c>
      <c r="AL79" s="66">
        <f>SUMIFS(Cost!$E:$E,Cost!$B:$B,Blackvue!$B$79,Cost!$C:$C,Blackvue!P79)</f>
        <v>0</v>
      </c>
      <c r="AM79" s="66">
        <f>SUMIFS(Cost!$E:$E,Cost!$B:$B,Blackvue!$B$79,Cost!$C:$C,Blackvue!Q79)</f>
        <v>0</v>
      </c>
      <c r="AN79" s="66">
        <f>SUMIFS(Cost!$E:$E,Cost!$B:$B,Blackvue!$B$79,Cost!$C:$C,Blackvue!R79)</f>
        <v>0</v>
      </c>
      <c r="AO79" s="66">
        <f t="shared" si="24"/>
        <v>0</v>
      </c>
      <c r="AP79" s="66">
        <f>SUMIFS(Cost!$F:$F,Cost!$B:$B,Blackvue!B79,Cost!$C:$C,Blackvue!O79)</f>
        <v>0</v>
      </c>
      <c r="AQ79" s="66">
        <f>SUMIFS(Cost!$F:$F,Cost!$B:$B,Blackvue!B79,Cost!$C:$C,Blackvue!P79)</f>
        <v>0</v>
      </c>
      <c r="AR79" s="66">
        <f>SUMIFS(Cost!$F:$F,Cost!$B:$B,Blackvue!B79,Cost!$C:$C,Blackvue!Q79)</f>
        <v>0</v>
      </c>
      <c r="AS79" s="66">
        <f>SUMIFS(Cost!$F:$F,Cost!$B:$B,Blackvue!B79,Cost!$C:$C,Blackvue!R79)</f>
        <v>0</v>
      </c>
      <c r="AT79" s="14" t="str">
        <f t="shared" si="25"/>
        <v/>
      </c>
    </row>
    <row r="80" spans="1:46" ht="15.75" thickBot="1">
      <c r="A80" s="41">
        <v>73</v>
      </c>
      <c r="B80" s="42" t="str">
        <f>IFERROR(VLOOKUP(AT80,Model!$A$3:$B$63,2,FALSE),"")</f>
        <v/>
      </c>
      <c r="C80" s="77"/>
      <c r="D80" s="45"/>
      <c r="E80" s="45"/>
      <c r="F80" s="45"/>
      <c r="G80" s="45"/>
      <c r="H80" s="45"/>
      <c r="I80" s="45"/>
      <c r="J80" s="45"/>
      <c r="K80" s="45"/>
      <c r="L80" s="45"/>
      <c r="M80" s="45"/>
      <c r="N80" s="38"/>
      <c r="O80" s="42"/>
      <c r="P80" s="42"/>
      <c r="Q80" s="42"/>
      <c r="R80" s="42"/>
      <c r="S80" s="66">
        <f t="shared" si="14"/>
        <v>0</v>
      </c>
      <c r="T80" s="66">
        <f t="shared" si="15"/>
        <v>0</v>
      </c>
      <c r="U80" s="66">
        <f t="shared" si="16"/>
        <v>0</v>
      </c>
      <c r="V80" s="66">
        <f t="shared" si="17"/>
        <v>0</v>
      </c>
      <c r="W80" s="66">
        <f t="shared" si="18"/>
        <v>0</v>
      </c>
      <c r="X80" s="43" t="str">
        <f t="shared" ca="1" si="19"/>
        <v/>
      </c>
      <c r="Y80" s="44" t="str">
        <f t="shared" ca="1" si="20"/>
        <v/>
      </c>
      <c r="Z80" s="160"/>
      <c r="AA80" s="160"/>
      <c r="AB80" s="160"/>
      <c r="AC80" s="160"/>
      <c r="AD80" s="160"/>
      <c r="AE80" s="160"/>
      <c r="AF80" s="63" t="e">
        <f t="shared" si="21"/>
        <v>#N/A</v>
      </c>
      <c r="AG80" s="63" t="e">
        <f t="shared" si="22"/>
        <v>#N/A</v>
      </c>
      <c r="AH80" s="64" t="e">
        <f t="shared" si="26"/>
        <v>#N/A</v>
      </c>
      <c r="AI80" s="65">
        <f t="shared" ca="1" si="23"/>
        <v>44511</v>
      </c>
      <c r="AJ80" s="66" t="e">
        <f t="shared" ca="1" si="27"/>
        <v>#N/A</v>
      </c>
      <c r="AK80" s="66">
        <f>SUMIFS(Cost!$E:$E,Cost!$B:$B,Blackvue!$B$80,Cost!$C:$C,Blackvue!O80)</f>
        <v>0</v>
      </c>
      <c r="AL80" s="66">
        <f>SUMIFS(Cost!$E:$E,Cost!$B:$B,Blackvue!$B$80,Cost!$C:$C,Blackvue!P80)</f>
        <v>0</v>
      </c>
      <c r="AM80" s="66">
        <f>SUMIFS(Cost!$E:$E,Cost!$B:$B,Blackvue!$B$80,Cost!$C:$C,Blackvue!Q80)</f>
        <v>0</v>
      </c>
      <c r="AN80" s="66">
        <f>SUMIFS(Cost!$E:$E,Cost!$B:$B,Blackvue!$B$80,Cost!$C:$C,Blackvue!R80)</f>
        <v>0</v>
      </c>
      <c r="AO80" s="66">
        <f t="shared" si="24"/>
        <v>0</v>
      </c>
      <c r="AP80" s="66">
        <f>SUMIFS(Cost!$F:$F,Cost!$B:$B,Blackvue!B80,Cost!$C:$C,Blackvue!O80)</f>
        <v>0</v>
      </c>
      <c r="AQ80" s="66">
        <f>SUMIFS(Cost!$F:$F,Cost!$B:$B,Blackvue!B80,Cost!$C:$C,Blackvue!P80)</f>
        <v>0</v>
      </c>
      <c r="AR80" s="66">
        <f>SUMIFS(Cost!$F:$F,Cost!$B:$B,Blackvue!B80,Cost!$C:$C,Blackvue!Q80)</f>
        <v>0</v>
      </c>
      <c r="AS80" s="66">
        <f>SUMIFS(Cost!$F:$F,Cost!$B:$B,Blackvue!B80,Cost!$C:$C,Blackvue!R80)</f>
        <v>0</v>
      </c>
      <c r="AT80" s="14" t="str">
        <f t="shared" si="25"/>
        <v/>
      </c>
    </row>
    <row r="81" spans="1:46" ht="15.75" thickBot="1">
      <c r="A81" s="41">
        <v>74</v>
      </c>
      <c r="B81" s="42" t="str">
        <f>IFERROR(VLOOKUP(AT81,Model!$A$3:$B$63,2,FALSE),"")</f>
        <v/>
      </c>
      <c r="C81" s="77"/>
      <c r="D81" s="45"/>
      <c r="E81" s="45"/>
      <c r="F81" s="45"/>
      <c r="G81" s="45"/>
      <c r="H81" s="45"/>
      <c r="I81" s="45"/>
      <c r="J81" s="45"/>
      <c r="K81" s="45"/>
      <c r="L81" s="45"/>
      <c r="M81" s="45"/>
      <c r="N81" s="38"/>
      <c r="O81" s="42"/>
      <c r="P81" s="42"/>
      <c r="Q81" s="42"/>
      <c r="R81" s="42"/>
      <c r="S81" s="66">
        <f t="shared" si="14"/>
        <v>0</v>
      </c>
      <c r="T81" s="66">
        <f t="shared" si="15"/>
        <v>0</v>
      </c>
      <c r="U81" s="66">
        <f t="shared" si="16"/>
        <v>0</v>
      </c>
      <c r="V81" s="66">
        <f t="shared" si="17"/>
        <v>0</v>
      </c>
      <c r="W81" s="66">
        <f t="shared" si="18"/>
        <v>0</v>
      </c>
      <c r="X81" s="43" t="str">
        <f t="shared" ca="1" si="19"/>
        <v/>
      </c>
      <c r="Y81" s="44" t="str">
        <f t="shared" ca="1" si="20"/>
        <v/>
      </c>
      <c r="Z81" s="160"/>
      <c r="AA81" s="160"/>
      <c r="AB81" s="160"/>
      <c r="AC81" s="160"/>
      <c r="AD81" s="160"/>
      <c r="AE81" s="160"/>
      <c r="AF81" s="63" t="e">
        <f t="shared" si="21"/>
        <v>#N/A</v>
      </c>
      <c r="AG81" s="63" t="e">
        <f t="shared" si="22"/>
        <v>#N/A</v>
      </c>
      <c r="AH81" s="64" t="e">
        <f t="shared" si="26"/>
        <v>#N/A</v>
      </c>
      <c r="AI81" s="65">
        <f t="shared" ca="1" si="23"/>
        <v>44511</v>
      </c>
      <c r="AJ81" s="66" t="e">
        <f t="shared" ca="1" si="27"/>
        <v>#N/A</v>
      </c>
      <c r="AK81" s="66">
        <f>SUMIFS(Cost!$E:$E,Cost!$B:$B,Blackvue!$B$81,Cost!$C:$C,Blackvue!O81)</f>
        <v>0</v>
      </c>
      <c r="AL81" s="66">
        <f>SUMIFS(Cost!$E:$E,Cost!$B:$B,Blackvue!$B$81,Cost!$C:$C,Blackvue!P81)</f>
        <v>0</v>
      </c>
      <c r="AM81" s="66">
        <f>SUMIFS(Cost!$E:$E,Cost!$B:$B,Blackvue!$B$81,Cost!$C:$C,Blackvue!Q81)</f>
        <v>0</v>
      </c>
      <c r="AN81" s="66">
        <f>SUMIFS(Cost!$E:$E,Cost!$B:$B,Blackvue!$B$81,Cost!$C:$C,Blackvue!R81)</f>
        <v>0</v>
      </c>
      <c r="AO81" s="66">
        <f t="shared" si="24"/>
        <v>0</v>
      </c>
      <c r="AP81" s="66">
        <f>SUMIFS(Cost!$F:$F,Cost!$B:$B,Blackvue!B81,Cost!$C:$C,Blackvue!O81)</f>
        <v>0</v>
      </c>
      <c r="AQ81" s="66">
        <f>SUMIFS(Cost!$F:$F,Cost!$B:$B,Blackvue!B81,Cost!$C:$C,Blackvue!P81)</f>
        <v>0</v>
      </c>
      <c r="AR81" s="66">
        <f>SUMIFS(Cost!$F:$F,Cost!$B:$B,Blackvue!B81,Cost!$C:$C,Blackvue!Q81)</f>
        <v>0</v>
      </c>
      <c r="AS81" s="66">
        <f>SUMIFS(Cost!$F:$F,Cost!$B:$B,Blackvue!B81,Cost!$C:$C,Blackvue!R81)</f>
        <v>0</v>
      </c>
      <c r="AT81" s="14" t="str">
        <f t="shared" si="25"/>
        <v/>
      </c>
    </row>
    <row r="82" spans="1:46" ht="15.75" thickBot="1">
      <c r="A82" s="41">
        <v>75</v>
      </c>
      <c r="B82" s="42" t="str">
        <f>IFERROR(VLOOKUP(AT82,Model!$A$3:$B$63,2,FALSE),"")</f>
        <v/>
      </c>
      <c r="C82" s="77"/>
      <c r="D82" s="45"/>
      <c r="E82" s="45"/>
      <c r="F82" s="45"/>
      <c r="G82" s="45"/>
      <c r="H82" s="45"/>
      <c r="I82" s="45"/>
      <c r="J82" s="45"/>
      <c r="K82" s="45"/>
      <c r="L82" s="45"/>
      <c r="M82" s="45"/>
      <c r="N82" s="38"/>
      <c r="O82" s="42"/>
      <c r="P82" s="42"/>
      <c r="Q82" s="42"/>
      <c r="R82" s="42"/>
      <c r="S82" s="66">
        <f t="shared" si="14"/>
        <v>0</v>
      </c>
      <c r="T82" s="66">
        <f t="shared" si="15"/>
        <v>0</v>
      </c>
      <c r="U82" s="66">
        <f t="shared" si="16"/>
        <v>0</v>
      </c>
      <c r="V82" s="66">
        <f t="shared" si="17"/>
        <v>0</v>
      </c>
      <c r="W82" s="66">
        <f t="shared" si="18"/>
        <v>0</v>
      </c>
      <c r="X82" s="43" t="str">
        <f t="shared" ca="1" si="19"/>
        <v/>
      </c>
      <c r="Y82" s="44" t="str">
        <f t="shared" ca="1" si="20"/>
        <v/>
      </c>
      <c r="Z82" s="160"/>
      <c r="AA82" s="160"/>
      <c r="AB82" s="160"/>
      <c r="AC82" s="160"/>
      <c r="AD82" s="160"/>
      <c r="AE82" s="160"/>
      <c r="AF82" s="63" t="e">
        <f t="shared" si="21"/>
        <v>#N/A</v>
      </c>
      <c r="AG82" s="63" t="e">
        <f t="shared" si="22"/>
        <v>#N/A</v>
      </c>
      <c r="AH82" s="64" t="e">
        <f t="shared" si="26"/>
        <v>#N/A</v>
      </c>
      <c r="AI82" s="65">
        <f t="shared" ca="1" si="23"/>
        <v>44511</v>
      </c>
      <c r="AJ82" s="66" t="e">
        <f t="shared" ca="1" si="27"/>
        <v>#N/A</v>
      </c>
      <c r="AK82" s="66">
        <f>SUMIFS(Cost!$E:$E,Cost!$B:$B,Blackvue!$B$82,Cost!$C:$C,Blackvue!O82)</f>
        <v>0</v>
      </c>
      <c r="AL82" s="66">
        <f>SUMIFS(Cost!$E:$E,Cost!$B:$B,Blackvue!$B$82,Cost!$C:$C,Blackvue!P82)</f>
        <v>0</v>
      </c>
      <c r="AM82" s="66">
        <f>SUMIFS(Cost!$E:$E,Cost!$B:$B,Blackvue!$B$82,Cost!$C:$C,Blackvue!Q82)</f>
        <v>0</v>
      </c>
      <c r="AN82" s="66">
        <f>SUMIFS(Cost!$E:$E,Cost!$B:$B,Blackvue!$B$82,Cost!$C:$C,Blackvue!R82)</f>
        <v>0</v>
      </c>
      <c r="AO82" s="66">
        <f t="shared" si="24"/>
        <v>0</v>
      </c>
      <c r="AP82" s="66">
        <f>SUMIFS(Cost!$F:$F,Cost!$B:$B,Blackvue!B82,Cost!$C:$C,Blackvue!O82)</f>
        <v>0</v>
      </c>
      <c r="AQ82" s="66">
        <f>SUMIFS(Cost!$F:$F,Cost!$B:$B,Blackvue!B82,Cost!$C:$C,Blackvue!P82)</f>
        <v>0</v>
      </c>
      <c r="AR82" s="66">
        <f>SUMIFS(Cost!$F:$F,Cost!$B:$B,Blackvue!B82,Cost!$C:$C,Blackvue!Q82)</f>
        <v>0</v>
      </c>
      <c r="AS82" s="66">
        <f>SUMIFS(Cost!$F:$F,Cost!$B:$B,Blackvue!B82,Cost!$C:$C,Blackvue!R82)</f>
        <v>0</v>
      </c>
      <c r="AT82" s="14" t="str">
        <f t="shared" si="25"/>
        <v/>
      </c>
    </row>
    <row r="83" spans="1:46" ht="15.75" thickBot="1">
      <c r="A83" s="41">
        <v>76</v>
      </c>
      <c r="B83" s="42" t="str">
        <f>IFERROR(VLOOKUP(AT83,Model!$A$3:$B$63,2,FALSE),"")</f>
        <v/>
      </c>
      <c r="C83" s="77"/>
      <c r="D83" s="45"/>
      <c r="E83" s="45"/>
      <c r="F83" s="45"/>
      <c r="G83" s="45"/>
      <c r="H83" s="45"/>
      <c r="I83" s="45"/>
      <c r="J83" s="45"/>
      <c r="K83" s="45"/>
      <c r="L83" s="45"/>
      <c r="M83" s="45"/>
      <c r="N83" s="38"/>
      <c r="O83" s="42"/>
      <c r="P83" s="42"/>
      <c r="Q83" s="42"/>
      <c r="R83" s="42"/>
      <c r="S83" s="66">
        <f t="shared" si="14"/>
        <v>0</v>
      </c>
      <c r="T83" s="66">
        <f t="shared" si="15"/>
        <v>0</v>
      </c>
      <c r="U83" s="66">
        <f t="shared" si="16"/>
        <v>0</v>
      </c>
      <c r="V83" s="66">
        <f t="shared" si="17"/>
        <v>0</v>
      </c>
      <c r="W83" s="66">
        <f t="shared" si="18"/>
        <v>0</v>
      </c>
      <c r="X83" s="43" t="str">
        <f t="shared" ca="1" si="19"/>
        <v/>
      </c>
      <c r="Y83" s="44" t="str">
        <f t="shared" ca="1" si="20"/>
        <v/>
      </c>
      <c r="Z83" s="160"/>
      <c r="AA83" s="160"/>
      <c r="AB83" s="160"/>
      <c r="AC83" s="160"/>
      <c r="AD83" s="160"/>
      <c r="AE83" s="160"/>
      <c r="AF83" s="63" t="e">
        <f t="shared" si="21"/>
        <v>#N/A</v>
      </c>
      <c r="AG83" s="63" t="e">
        <f t="shared" si="22"/>
        <v>#N/A</v>
      </c>
      <c r="AH83" s="64" t="e">
        <f t="shared" si="26"/>
        <v>#N/A</v>
      </c>
      <c r="AI83" s="65">
        <f t="shared" ca="1" si="23"/>
        <v>44511</v>
      </c>
      <c r="AJ83" s="66" t="e">
        <f t="shared" ca="1" si="27"/>
        <v>#N/A</v>
      </c>
      <c r="AK83" s="66">
        <f>SUMIFS(Cost!$E:$E,Cost!$B:$B,Blackvue!$B$83,Cost!$C:$C,Blackvue!O83)</f>
        <v>0</v>
      </c>
      <c r="AL83" s="66">
        <f>SUMIFS(Cost!$E:$E,Cost!$B:$B,Blackvue!$B$83,Cost!$C:$C,Blackvue!P83)</f>
        <v>0</v>
      </c>
      <c r="AM83" s="66">
        <f>SUMIFS(Cost!$E:$E,Cost!$B:$B,Blackvue!$B$83,Cost!$C:$C,Blackvue!Q83)</f>
        <v>0</v>
      </c>
      <c r="AN83" s="66">
        <f>SUMIFS(Cost!$E:$E,Cost!$B:$B,Blackvue!$B$83,Cost!$C:$C,Blackvue!R83)</f>
        <v>0</v>
      </c>
      <c r="AO83" s="66">
        <f t="shared" si="24"/>
        <v>0</v>
      </c>
      <c r="AP83" s="66">
        <f>SUMIFS(Cost!$F:$F,Cost!$B:$B,Blackvue!B83,Cost!$C:$C,Blackvue!O83)</f>
        <v>0</v>
      </c>
      <c r="AQ83" s="66">
        <f>SUMIFS(Cost!$F:$F,Cost!$B:$B,Blackvue!B83,Cost!$C:$C,Blackvue!P83)</f>
        <v>0</v>
      </c>
      <c r="AR83" s="66">
        <f>SUMIFS(Cost!$F:$F,Cost!$B:$B,Blackvue!B83,Cost!$C:$C,Blackvue!Q83)</f>
        <v>0</v>
      </c>
      <c r="AS83" s="66">
        <f>SUMIFS(Cost!$F:$F,Cost!$B:$B,Blackvue!B83,Cost!$C:$C,Blackvue!R83)</f>
        <v>0</v>
      </c>
      <c r="AT83" s="14" t="str">
        <f t="shared" si="25"/>
        <v/>
      </c>
    </row>
    <row r="84" spans="1:46" ht="15.75" thickBot="1">
      <c r="A84" s="41">
        <v>77</v>
      </c>
      <c r="B84" s="42" t="str">
        <f>IFERROR(VLOOKUP(AT84,Model!$A$3:$B$63,2,FALSE),"")</f>
        <v/>
      </c>
      <c r="C84" s="77"/>
      <c r="D84" s="45"/>
      <c r="E84" s="45"/>
      <c r="F84" s="45"/>
      <c r="G84" s="45"/>
      <c r="H84" s="45"/>
      <c r="I84" s="45"/>
      <c r="J84" s="45"/>
      <c r="K84" s="45"/>
      <c r="L84" s="45"/>
      <c r="M84" s="45"/>
      <c r="N84" s="38"/>
      <c r="O84" s="42"/>
      <c r="P84" s="42"/>
      <c r="Q84" s="42"/>
      <c r="R84" s="42"/>
      <c r="S84" s="66">
        <f t="shared" si="14"/>
        <v>0</v>
      </c>
      <c r="T84" s="66">
        <f t="shared" si="15"/>
        <v>0</v>
      </c>
      <c r="U84" s="66">
        <f t="shared" si="16"/>
        <v>0</v>
      </c>
      <c r="V84" s="66">
        <f t="shared" si="17"/>
        <v>0</v>
      </c>
      <c r="W84" s="66">
        <f t="shared" si="18"/>
        <v>0</v>
      </c>
      <c r="X84" s="43" t="str">
        <f t="shared" ca="1" si="19"/>
        <v/>
      </c>
      <c r="Y84" s="44" t="str">
        <f t="shared" ca="1" si="20"/>
        <v/>
      </c>
      <c r="Z84" s="160"/>
      <c r="AA84" s="160"/>
      <c r="AB84" s="160"/>
      <c r="AC84" s="160"/>
      <c r="AD84" s="160"/>
      <c r="AE84" s="160"/>
      <c r="AF84" s="63" t="e">
        <f t="shared" si="21"/>
        <v>#N/A</v>
      </c>
      <c r="AG84" s="63" t="e">
        <f t="shared" si="22"/>
        <v>#N/A</v>
      </c>
      <c r="AH84" s="64" t="e">
        <f t="shared" si="26"/>
        <v>#N/A</v>
      </c>
      <c r="AI84" s="65">
        <f t="shared" ca="1" si="23"/>
        <v>44511</v>
      </c>
      <c r="AJ84" s="66" t="e">
        <f t="shared" ca="1" si="27"/>
        <v>#N/A</v>
      </c>
      <c r="AK84" s="66">
        <f>SUMIFS(Cost!$E:$E,Cost!$B:$B,Blackvue!$B$84,Cost!$C:$C,Blackvue!O84)</f>
        <v>0</v>
      </c>
      <c r="AL84" s="66">
        <f>SUMIFS(Cost!$E:$E,Cost!$B:$B,Blackvue!$B$84,Cost!$C:$C,Blackvue!P84)</f>
        <v>0</v>
      </c>
      <c r="AM84" s="66">
        <f>SUMIFS(Cost!$E:$E,Cost!$B:$B,Blackvue!$B$84,Cost!$C:$C,Blackvue!Q84)</f>
        <v>0</v>
      </c>
      <c r="AN84" s="66">
        <f>SUMIFS(Cost!$E:$E,Cost!$B:$B,Blackvue!$B$84,Cost!$C:$C,Blackvue!R84)</f>
        <v>0</v>
      </c>
      <c r="AO84" s="66">
        <f t="shared" si="24"/>
        <v>0</v>
      </c>
      <c r="AP84" s="66">
        <f>SUMIFS(Cost!$F:$F,Cost!$B:$B,Blackvue!B84,Cost!$C:$C,Blackvue!O84)</f>
        <v>0</v>
      </c>
      <c r="AQ84" s="66">
        <f>SUMIFS(Cost!$F:$F,Cost!$B:$B,Blackvue!B84,Cost!$C:$C,Blackvue!P84)</f>
        <v>0</v>
      </c>
      <c r="AR84" s="66">
        <f>SUMIFS(Cost!$F:$F,Cost!$B:$B,Blackvue!B84,Cost!$C:$C,Blackvue!Q84)</f>
        <v>0</v>
      </c>
      <c r="AS84" s="66">
        <f>SUMIFS(Cost!$F:$F,Cost!$B:$B,Blackvue!B84,Cost!$C:$C,Blackvue!R84)</f>
        <v>0</v>
      </c>
      <c r="AT84" s="14" t="str">
        <f t="shared" si="25"/>
        <v/>
      </c>
    </row>
    <row r="85" spans="1:46" ht="15.75" thickBot="1">
      <c r="A85" s="41">
        <v>78</v>
      </c>
      <c r="B85" s="42" t="str">
        <f>IFERROR(VLOOKUP(AT85,Model!$A$3:$B$63,2,FALSE),"")</f>
        <v/>
      </c>
      <c r="C85" s="77"/>
      <c r="D85" s="45"/>
      <c r="E85" s="45"/>
      <c r="F85" s="45"/>
      <c r="G85" s="45"/>
      <c r="H85" s="45"/>
      <c r="I85" s="45"/>
      <c r="J85" s="45"/>
      <c r="K85" s="45"/>
      <c r="L85" s="45"/>
      <c r="M85" s="45"/>
      <c r="N85" s="38"/>
      <c r="O85" s="42"/>
      <c r="P85" s="42"/>
      <c r="Q85" s="42"/>
      <c r="R85" s="42"/>
      <c r="S85" s="66">
        <f t="shared" si="14"/>
        <v>0</v>
      </c>
      <c r="T85" s="66">
        <f t="shared" si="15"/>
        <v>0</v>
      </c>
      <c r="U85" s="66">
        <f t="shared" si="16"/>
        <v>0</v>
      </c>
      <c r="V85" s="66">
        <f t="shared" si="17"/>
        <v>0</v>
      </c>
      <c r="W85" s="66">
        <f t="shared" si="18"/>
        <v>0</v>
      </c>
      <c r="X85" s="43" t="str">
        <f t="shared" ca="1" si="19"/>
        <v/>
      </c>
      <c r="Y85" s="44" t="str">
        <f t="shared" ca="1" si="20"/>
        <v/>
      </c>
      <c r="Z85" s="160"/>
      <c r="AA85" s="160"/>
      <c r="AB85" s="160"/>
      <c r="AC85" s="160"/>
      <c r="AD85" s="160"/>
      <c r="AE85" s="160"/>
      <c r="AF85" s="63" t="e">
        <f t="shared" si="21"/>
        <v>#N/A</v>
      </c>
      <c r="AG85" s="63" t="e">
        <f t="shared" si="22"/>
        <v>#N/A</v>
      </c>
      <c r="AH85" s="64" t="e">
        <f t="shared" si="26"/>
        <v>#N/A</v>
      </c>
      <c r="AI85" s="65">
        <f t="shared" ca="1" si="23"/>
        <v>44511</v>
      </c>
      <c r="AJ85" s="66" t="e">
        <f t="shared" ca="1" si="27"/>
        <v>#N/A</v>
      </c>
      <c r="AK85" s="66">
        <f>SUMIFS(Cost!$E:$E,Cost!$B:$B,Blackvue!$B$85,Cost!$C:$C,Blackvue!O85)</f>
        <v>0</v>
      </c>
      <c r="AL85" s="66">
        <f>SUMIFS(Cost!$E:$E,Cost!$B:$B,Blackvue!$B$85,Cost!$C:$C,Blackvue!P85)</f>
        <v>0</v>
      </c>
      <c r="AM85" s="66">
        <f>SUMIFS(Cost!$E:$E,Cost!$B:$B,Blackvue!$B$85,Cost!$C:$C,Blackvue!Q85)</f>
        <v>0</v>
      </c>
      <c r="AN85" s="66">
        <f>SUMIFS(Cost!$E:$E,Cost!$B:$B,Blackvue!$B$85,Cost!$C:$C,Blackvue!R85)</f>
        <v>0</v>
      </c>
      <c r="AO85" s="66">
        <f t="shared" si="24"/>
        <v>0</v>
      </c>
      <c r="AP85" s="66">
        <f>SUMIFS(Cost!$F:$F,Cost!$B:$B,Blackvue!B85,Cost!$C:$C,Blackvue!O85)</f>
        <v>0</v>
      </c>
      <c r="AQ85" s="66">
        <f>SUMIFS(Cost!$F:$F,Cost!$B:$B,Blackvue!B85,Cost!$C:$C,Blackvue!P85)</f>
        <v>0</v>
      </c>
      <c r="AR85" s="66">
        <f>SUMIFS(Cost!$F:$F,Cost!$B:$B,Blackvue!B85,Cost!$C:$C,Blackvue!Q85)</f>
        <v>0</v>
      </c>
      <c r="AS85" s="66">
        <f>SUMIFS(Cost!$F:$F,Cost!$B:$B,Blackvue!B85,Cost!$C:$C,Blackvue!R85)</f>
        <v>0</v>
      </c>
      <c r="AT85" s="14" t="str">
        <f t="shared" si="25"/>
        <v/>
      </c>
    </row>
    <row r="86" spans="1:46" ht="15.75" thickBot="1">
      <c r="A86" s="41">
        <v>79</v>
      </c>
      <c r="B86" s="42" t="str">
        <f>IFERROR(VLOOKUP(AT86,Model!$A$3:$B$63,2,FALSE),"")</f>
        <v/>
      </c>
      <c r="C86" s="77"/>
      <c r="D86" s="45"/>
      <c r="E86" s="45"/>
      <c r="F86" s="45"/>
      <c r="G86" s="45"/>
      <c r="H86" s="45"/>
      <c r="I86" s="45"/>
      <c r="J86" s="45"/>
      <c r="K86" s="45"/>
      <c r="L86" s="45"/>
      <c r="M86" s="45"/>
      <c r="N86" s="38"/>
      <c r="O86" s="42"/>
      <c r="P86" s="42"/>
      <c r="Q86" s="42"/>
      <c r="R86" s="42"/>
      <c r="S86" s="66">
        <f t="shared" si="14"/>
        <v>0</v>
      </c>
      <c r="T86" s="66">
        <f t="shared" si="15"/>
        <v>0</v>
      </c>
      <c r="U86" s="66">
        <f t="shared" si="16"/>
        <v>0</v>
      </c>
      <c r="V86" s="66">
        <f t="shared" si="17"/>
        <v>0</v>
      </c>
      <c r="W86" s="66">
        <f t="shared" si="18"/>
        <v>0</v>
      </c>
      <c r="X86" s="43" t="str">
        <f t="shared" ca="1" si="19"/>
        <v/>
      </c>
      <c r="Y86" s="44" t="str">
        <f t="shared" ca="1" si="20"/>
        <v/>
      </c>
      <c r="Z86" s="160"/>
      <c r="AA86" s="160"/>
      <c r="AB86" s="160"/>
      <c r="AC86" s="160"/>
      <c r="AD86" s="160"/>
      <c r="AE86" s="160"/>
      <c r="AF86" s="63" t="e">
        <f t="shared" si="21"/>
        <v>#N/A</v>
      </c>
      <c r="AG86" s="63" t="e">
        <f t="shared" si="22"/>
        <v>#N/A</v>
      </c>
      <c r="AH86" s="64" t="e">
        <f t="shared" si="26"/>
        <v>#N/A</v>
      </c>
      <c r="AI86" s="65">
        <f t="shared" ca="1" si="23"/>
        <v>44511</v>
      </c>
      <c r="AJ86" s="66" t="e">
        <f t="shared" ca="1" si="27"/>
        <v>#N/A</v>
      </c>
      <c r="AK86" s="66">
        <f>SUMIFS(Cost!$E:$E,Cost!$B:$B,Blackvue!$B$86,Cost!$C:$C,Blackvue!O86)</f>
        <v>0</v>
      </c>
      <c r="AL86" s="66">
        <f>SUMIFS(Cost!$E:$E,Cost!$B:$B,Blackvue!$B$86,Cost!$C:$C,Blackvue!P86)</f>
        <v>0</v>
      </c>
      <c r="AM86" s="66">
        <f>SUMIFS(Cost!$E:$E,Cost!$B:$B,Blackvue!$B$86,Cost!$C:$C,Blackvue!Q86)</f>
        <v>0</v>
      </c>
      <c r="AN86" s="66">
        <f>SUMIFS(Cost!$E:$E,Cost!$B:$B,Blackvue!$B$86,Cost!$C:$C,Blackvue!R86)</f>
        <v>0</v>
      </c>
      <c r="AO86" s="66">
        <f t="shared" si="24"/>
        <v>0</v>
      </c>
      <c r="AP86" s="66">
        <f>SUMIFS(Cost!$F:$F,Cost!$B:$B,Blackvue!B86,Cost!$C:$C,Blackvue!O86)</f>
        <v>0</v>
      </c>
      <c r="AQ86" s="66">
        <f>SUMIFS(Cost!$F:$F,Cost!$B:$B,Blackvue!B86,Cost!$C:$C,Blackvue!P86)</f>
        <v>0</v>
      </c>
      <c r="AR86" s="66">
        <f>SUMIFS(Cost!$F:$F,Cost!$B:$B,Blackvue!B86,Cost!$C:$C,Blackvue!Q86)</f>
        <v>0</v>
      </c>
      <c r="AS86" s="66">
        <f>SUMIFS(Cost!$F:$F,Cost!$B:$B,Blackvue!B86,Cost!$C:$C,Blackvue!R86)</f>
        <v>0</v>
      </c>
      <c r="AT86" s="14" t="str">
        <f t="shared" si="25"/>
        <v/>
      </c>
    </row>
    <row r="87" spans="1:46" ht="15.75" thickBot="1">
      <c r="A87" s="41">
        <v>80</v>
      </c>
      <c r="B87" s="42" t="str">
        <f>IFERROR(VLOOKUP(AT87,Model!$A$3:$B$63,2,FALSE),"")</f>
        <v/>
      </c>
      <c r="C87" s="77"/>
      <c r="D87" s="45"/>
      <c r="E87" s="45"/>
      <c r="F87" s="45"/>
      <c r="G87" s="45"/>
      <c r="H87" s="45"/>
      <c r="I87" s="45"/>
      <c r="J87" s="45"/>
      <c r="K87" s="45"/>
      <c r="L87" s="45"/>
      <c r="M87" s="45"/>
      <c r="N87" s="38"/>
      <c r="O87" s="42"/>
      <c r="P87" s="42"/>
      <c r="Q87" s="42"/>
      <c r="R87" s="42"/>
      <c r="S87" s="66">
        <f t="shared" si="14"/>
        <v>0</v>
      </c>
      <c r="T87" s="66">
        <f t="shared" si="15"/>
        <v>0</v>
      </c>
      <c r="U87" s="66">
        <f t="shared" si="16"/>
        <v>0</v>
      </c>
      <c r="V87" s="66">
        <f t="shared" si="17"/>
        <v>0</v>
      </c>
      <c r="W87" s="66">
        <f t="shared" si="18"/>
        <v>0</v>
      </c>
      <c r="X87" s="43" t="str">
        <f t="shared" ca="1" si="19"/>
        <v/>
      </c>
      <c r="Y87" s="44" t="str">
        <f t="shared" ca="1" si="20"/>
        <v/>
      </c>
      <c r="Z87" s="160"/>
      <c r="AA87" s="160"/>
      <c r="AB87" s="160"/>
      <c r="AC87" s="160"/>
      <c r="AD87" s="160"/>
      <c r="AE87" s="160"/>
      <c r="AF87" s="63" t="e">
        <f t="shared" si="21"/>
        <v>#N/A</v>
      </c>
      <c r="AG87" s="63" t="e">
        <f t="shared" si="22"/>
        <v>#N/A</v>
      </c>
      <c r="AH87" s="64" t="e">
        <f t="shared" si="26"/>
        <v>#N/A</v>
      </c>
      <c r="AI87" s="65">
        <f t="shared" ca="1" si="23"/>
        <v>44511</v>
      </c>
      <c r="AJ87" s="66" t="e">
        <f t="shared" ca="1" si="27"/>
        <v>#N/A</v>
      </c>
      <c r="AK87" s="66">
        <f>SUMIFS(Cost!$E:$E,Cost!$B:$B,Blackvue!$B$87,Cost!$C:$C,Blackvue!O87)</f>
        <v>0</v>
      </c>
      <c r="AL87" s="66">
        <f>SUMIFS(Cost!$E:$E,Cost!$B:$B,Blackvue!$B$87,Cost!$C:$C,Blackvue!P87)</f>
        <v>0</v>
      </c>
      <c r="AM87" s="66">
        <f>SUMIFS(Cost!$E:$E,Cost!$B:$B,Blackvue!$B$87,Cost!$C:$C,Blackvue!Q87)</f>
        <v>0</v>
      </c>
      <c r="AN87" s="66">
        <f>SUMIFS(Cost!$E:$E,Cost!$B:$B,Blackvue!$B$87,Cost!$C:$C,Blackvue!R87)</f>
        <v>0</v>
      </c>
      <c r="AO87" s="66">
        <f t="shared" si="24"/>
        <v>0</v>
      </c>
      <c r="AP87" s="66">
        <f>SUMIFS(Cost!$F:$F,Cost!$B:$B,Blackvue!B87,Cost!$C:$C,Blackvue!O87)</f>
        <v>0</v>
      </c>
      <c r="AQ87" s="66">
        <f>SUMIFS(Cost!$F:$F,Cost!$B:$B,Blackvue!B87,Cost!$C:$C,Blackvue!P87)</f>
        <v>0</v>
      </c>
      <c r="AR87" s="66">
        <f>SUMIFS(Cost!$F:$F,Cost!$B:$B,Blackvue!B87,Cost!$C:$C,Blackvue!Q87)</f>
        <v>0</v>
      </c>
      <c r="AS87" s="66">
        <f>SUMIFS(Cost!$F:$F,Cost!$B:$B,Blackvue!B87,Cost!$C:$C,Blackvue!R87)</f>
        <v>0</v>
      </c>
      <c r="AT87" s="14" t="str">
        <f t="shared" si="25"/>
        <v/>
      </c>
    </row>
    <row r="88" spans="1:46" ht="15.75" thickBot="1">
      <c r="A88" s="41">
        <v>81</v>
      </c>
      <c r="B88" s="42" t="str">
        <f>IFERROR(VLOOKUP(AT88,Model!$A$3:$B$63,2,FALSE),"")</f>
        <v/>
      </c>
      <c r="C88" s="77"/>
      <c r="D88" s="45"/>
      <c r="E88" s="45"/>
      <c r="F88" s="45"/>
      <c r="G88" s="45"/>
      <c r="H88" s="45"/>
      <c r="I88" s="45"/>
      <c r="J88" s="45"/>
      <c r="K88" s="45"/>
      <c r="L88" s="45"/>
      <c r="M88" s="45"/>
      <c r="N88" s="38"/>
      <c r="O88" s="42"/>
      <c r="P88" s="42"/>
      <c r="Q88" s="42"/>
      <c r="R88" s="42"/>
      <c r="S88" s="66">
        <f t="shared" si="14"/>
        <v>0</v>
      </c>
      <c r="T88" s="66">
        <f t="shared" si="15"/>
        <v>0</v>
      </c>
      <c r="U88" s="66">
        <f t="shared" si="16"/>
        <v>0</v>
      </c>
      <c r="V88" s="66">
        <f t="shared" si="17"/>
        <v>0</v>
      </c>
      <c r="W88" s="66">
        <f t="shared" si="18"/>
        <v>0</v>
      </c>
      <c r="X88" s="43" t="str">
        <f t="shared" ca="1" si="19"/>
        <v/>
      </c>
      <c r="Y88" s="44" t="str">
        <f t="shared" ca="1" si="20"/>
        <v/>
      </c>
      <c r="Z88" s="160"/>
      <c r="AA88" s="160"/>
      <c r="AB88" s="160"/>
      <c r="AC88" s="160"/>
      <c r="AD88" s="160"/>
      <c r="AE88" s="160"/>
      <c r="AF88" s="63" t="e">
        <f t="shared" si="21"/>
        <v>#N/A</v>
      </c>
      <c r="AG88" s="63" t="e">
        <f t="shared" si="22"/>
        <v>#N/A</v>
      </c>
      <c r="AH88" s="64" t="e">
        <f t="shared" si="26"/>
        <v>#N/A</v>
      </c>
      <c r="AI88" s="65">
        <f t="shared" ca="1" si="23"/>
        <v>44511</v>
      </c>
      <c r="AJ88" s="66" t="e">
        <f t="shared" ca="1" si="27"/>
        <v>#N/A</v>
      </c>
      <c r="AK88" s="66">
        <f>SUMIFS(Cost!$E:$E,Cost!$B:$B,Blackvue!$B$88,Cost!$C:$C,Blackvue!O88)</f>
        <v>0</v>
      </c>
      <c r="AL88" s="66">
        <f>SUMIFS(Cost!$E:$E,Cost!$B:$B,Blackvue!$B$88,Cost!$C:$C,Blackvue!P88)</f>
        <v>0</v>
      </c>
      <c r="AM88" s="66">
        <f>SUMIFS(Cost!$E:$E,Cost!$B:$B,Blackvue!$B$88,Cost!$C:$C,Blackvue!Q88)</f>
        <v>0</v>
      </c>
      <c r="AN88" s="66">
        <f>SUMIFS(Cost!$E:$E,Cost!$B:$B,Blackvue!$B$88,Cost!$C:$C,Blackvue!R88)</f>
        <v>0</v>
      </c>
      <c r="AO88" s="66">
        <f t="shared" si="24"/>
        <v>0</v>
      </c>
      <c r="AP88" s="66">
        <f>SUMIFS(Cost!$F:$F,Cost!$B:$B,Blackvue!B88,Cost!$C:$C,Blackvue!O88)</f>
        <v>0</v>
      </c>
      <c r="AQ88" s="66">
        <f>SUMIFS(Cost!$F:$F,Cost!$B:$B,Blackvue!B88,Cost!$C:$C,Blackvue!P88)</f>
        <v>0</v>
      </c>
      <c r="AR88" s="66">
        <f>SUMIFS(Cost!$F:$F,Cost!$B:$B,Blackvue!B88,Cost!$C:$C,Blackvue!Q88)</f>
        <v>0</v>
      </c>
      <c r="AS88" s="66">
        <f>SUMIFS(Cost!$F:$F,Cost!$B:$B,Blackvue!B88,Cost!$C:$C,Blackvue!R88)</f>
        <v>0</v>
      </c>
      <c r="AT88" s="14" t="str">
        <f t="shared" si="25"/>
        <v/>
      </c>
    </row>
    <row r="89" spans="1:46" ht="15.75" thickBot="1">
      <c r="A89" s="41">
        <v>82</v>
      </c>
      <c r="B89" s="42" t="str">
        <f>IFERROR(VLOOKUP(AT89,Model!$A$3:$B$63,2,FALSE),"")</f>
        <v/>
      </c>
      <c r="C89" s="77"/>
      <c r="D89" s="45"/>
      <c r="E89" s="45"/>
      <c r="F89" s="45"/>
      <c r="G89" s="45"/>
      <c r="H89" s="45"/>
      <c r="I89" s="45"/>
      <c r="J89" s="45"/>
      <c r="K89" s="45"/>
      <c r="L89" s="45"/>
      <c r="M89" s="45"/>
      <c r="N89" s="38"/>
      <c r="O89" s="42"/>
      <c r="P89" s="42"/>
      <c r="Q89" s="42"/>
      <c r="R89" s="42"/>
      <c r="S89" s="66">
        <f t="shared" si="14"/>
        <v>0</v>
      </c>
      <c r="T89" s="66">
        <f t="shared" si="15"/>
        <v>0</v>
      </c>
      <c r="U89" s="66">
        <f t="shared" si="16"/>
        <v>0</v>
      </c>
      <c r="V89" s="66">
        <f t="shared" si="17"/>
        <v>0</v>
      </c>
      <c r="W89" s="66">
        <f t="shared" si="18"/>
        <v>0</v>
      </c>
      <c r="X89" s="43" t="str">
        <f t="shared" ca="1" si="19"/>
        <v/>
      </c>
      <c r="Y89" s="44" t="str">
        <f t="shared" ca="1" si="20"/>
        <v/>
      </c>
      <c r="Z89" s="160"/>
      <c r="AA89" s="160"/>
      <c r="AB89" s="160"/>
      <c r="AC89" s="160"/>
      <c r="AD89" s="160"/>
      <c r="AE89" s="160"/>
      <c r="AF89" s="63" t="e">
        <f t="shared" si="21"/>
        <v>#N/A</v>
      </c>
      <c r="AG89" s="63" t="e">
        <f t="shared" si="22"/>
        <v>#N/A</v>
      </c>
      <c r="AH89" s="64" t="e">
        <f t="shared" si="26"/>
        <v>#N/A</v>
      </c>
      <c r="AI89" s="65">
        <f t="shared" ca="1" si="23"/>
        <v>44511</v>
      </c>
      <c r="AJ89" s="66" t="e">
        <f t="shared" ca="1" si="27"/>
        <v>#N/A</v>
      </c>
      <c r="AK89" s="66">
        <f>SUMIFS(Cost!$E:$E,Cost!$B:$B,Blackvue!$B$89,Cost!$C:$C,Blackvue!O89)</f>
        <v>0</v>
      </c>
      <c r="AL89" s="66">
        <f>SUMIFS(Cost!$E:$E,Cost!$B:$B,Blackvue!$B$89,Cost!$C:$C,Blackvue!P89)</f>
        <v>0</v>
      </c>
      <c r="AM89" s="66">
        <f>SUMIFS(Cost!$E:$E,Cost!$B:$B,Blackvue!$B$89,Cost!$C:$C,Blackvue!Q89)</f>
        <v>0</v>
      </c>
      <c r="AN89" s="66">
        <f>SUMIFS(Cost!$E:$E,Cost!$B:$B,Blackvue!$B$89,Cost!$C:$C,Blackvue!R89)</f>
        <v>0</v>
      </c>
      <c r="AO89" s="66">
        <f t="shared" si="24"/>
        <v>0</v>
      </c>
      <c r="AP89" s="66">
        <f>SUMIFS(Cost!$F:$F,Cost!$B:$B,Blackvue!B89,Cost!$C:$C,Blackvue!O89)</f>
        <v>0</v>
      </c>
      <c r="AQ89" s="66">
        <f>SUMIFS(Cost!$F:$F,Cost!$B:$B,Blackvue!B89,Cost!$C:$C,Blackvue!P89)</f>
        <v>0</v>
      </c>
      <c r="AR89" s="66">
        <f>SUMIFS(Cost!$F:$F,Cost!$B:$B,Blackvue!B89,Cost!$C:$C,Blackvue!Q89)</f>
        <v>0</v>
      </c>
      <c r="AS89" s="66">
        <f>SUMIFS(Cost!$F:$F,Cost!$B:$B,Blackvue!B89,Cost!$C:$C,Blackvue!R89)</f>
        <v>0</v>
      </c>
      <c r="AT89" s="14" t="str">
        <f t="shared" si="25"/>
        <v/>
      </c>
    </row>
    <row r="90" spans="1:46" ht="15.75" thickBot="1">
      <c r="A90" s="41">
        <v>83</v>
      </c>
      <c r="B90" s="42" t="str">
        <f>IFERROR(VLOOKUP(AT90,Model!$A$3:$B$63,2,FALSE),"")</f>
        <v/>
      </c>
      <c r="C90" s="77"/>
      <c r="D90" s="45"/>
      <c r="E90" s="45"/>
      <c r="F90" s="45"/>
      <c r="G90" s="45"/>
      <c r="H90" s="45"/>
      <c r="I90" s="45"/>
      <c r="J90" s="45"/>
      <c r="K90" s="45"/>
      <c r="L90" s="45"/>
      <c r="M90" s="45"/>
      <c r="N90" s="38"/>
      <c r="O90" s="42"/>
      <c r="P90" s="42"/>
      <c r="Q90" s="42"/>
      <c r="R90" s="42"/>
      <c r="S90" s="66">
        <f t="shared" si="14"/>
        <v>0</v>
      </c>
      <c r="T90" s="66">
        <f t="shared" si="15"/>
        <v>0</v>
      </c>
      <c r="U90" s="66">
        <f t="shared" si="16"/>
        <v>0</v>
      </c>
      <c r="V90" s="66">
        <f t="shared" si="17"/>
        <v>0</v>
      </c>
      <c r="W90" s="66">
        <f t="shared" si="18"/>
        <v>0</v>
      </c>
      <c r="X90" s="43" t="str">
        <f t="shared" ca="1" si="19"/>
        <v/>
      </c>
      <c r="Y90" s="44" t="str">
        <f t="shared" ca="1" si="20"/>
        <v/>
      </c>
      <c r="Z90" s="160"/>
      <c r="AA90" s="160"/>
      <c r="AB90" s="160"/>
      <c r="AC90" s="160"/>
      <c r="AD90" s="160"/>
      <c r="AE90" s="160"/>
      <c r="AF90" s="63" t="e">
        <f t="shared" si="21"/>
        <v>#N/A</v>
      </c>
      <c r="AG90" s="63" t="e">
        <f t="shared" si="22"/>
        <v>#N/A</v>
      </c>
      <c r="AH90" s="64" t="e">
        <f t="shared" si="26"/>
        <v>#N/A</v>
      </c>
      <c r="AI90" s="65">
        <f t="shared" ca="1" si="23"/>
        <v>44511</v>
      </c>
      <c r="AJ90" s="66" t="e">
        <f t="shared" ca="1" si="27"/>
        <v>#N/A</v>
      </c>
      <c r="AK90" s="66">
        <f>SUMIFS(Cost!$E:$E,Cost!$B:$B,Blackvue!$B$90,Cost!$C:$C,Blackvue!O90)</f>
        <v>0</v>
      </c>
      <c r="AL90" s="66">
        <f>SUMIFS(Cost!$E:$E,Cost!$B:$B,Blackvue!$B$90,Cost!$C:$C,Blackvue!P90)</f>
        <v>0</v>
      </c>
      <c r="AM90" s="66">
        <f>SUMIFS(Cost!$E:$E,Cost!$B:$B,Blackvue!$B$90,Cost!$C:$C,Blackvue!Q90)</f>
        <v>0</v>
      </c>
      <c r="AN90" s="66">
        <f>SUMIFS(Cost!$E:$E,Cost!$B:$B,Blackvue!$B$90,Cost!$C:$C,Blackvue!R90)</f>
        <v>0</v>
      </c>
      <c r="AO90" s="66">
        <f t="shared" si="24"/>
        <v>0</v>
      </c>
      <c r="AP90" s="66">
        <f>SUMIFS(Cost!$F:$F,Cost!$B:$B,Blackvue!B90,Cost!$C:$C,Blackvue!O90)</f>
        <v>0</v>
      </c>
      <c r="AQ90" s="66">
        <f>SUMIFS(Cost!$F:$F,Cost!$B:$B,Blackvue!B90,Cost!$C:$C,Blackvue!P90)</f>
        <v>0</v>
      </c>
      <c r="AR90" s="66">
        <f>SUMIFS(Cost!$F:$F,Cost!$B:$B,Blackvue!B90,Cost!$C:$C,Blackvue!Q90)</f>
        <v>0</v>
      </c>
      <c r="AS90" s="66">
        <f>SUMIFS(Cost!$F:$F,Cost!$B:$B,Blackvue!B90,Cost!$C:$C,Blackvue!R90)</f>
        <v>0</v>
      </c>
      <c r="AT90" s="14" t="str">
        <f t="shared" si="25"/>
        <v/>
      </c>
    </row>
    <row r="91" spans="1:46" ht="15.75" thickBot="1">
      <c r="A91" s="41">
        <v>84</v>
      </c>
      <c r="B91" s="42" t="str">
        <f>IFERROR(VLOOKUP(AT91,Model!$A$3:$B$63,2,FALSE),"")</f>
        <v/>
      </c>
      <c r="C91" s="77"/>
      <c r="D91" s="45"/>
      <c r="E91" s="45"/>
      <c r="F91" s="45"/>
      <c r="G91" s="45"/>
      <c r="H91" s="45"/>
      <c r="I91" s="45"/>
      <c r="J91" s="45"/>
      <c r="K91" s="45"/>
      <c r="L91" s="45"/>
      <c r="M91" s="45"/>
      <c r="N91" s="38"/>
      <c r="O91" s="42"/>
      <c r="P91" s="42"/>
      <c r="Q91" s="42"/>
      <c r="R91" s="42"/>
      <c r="S91" s="66">
        <f t="shared" si="14"/>
        <v>0</v>
      </c>
      <c r="T91" s="66">
        <f t="shared" si="15"/>
        <v>0</v>
      </c>
      <c r="U91" s="66">
        <f t="shared" si="16"/>
        <v>0</v>
      </c>
      <c r="V91" s="66">
        <f t="shared" si="17"/>
        <v>0</v>
      </c>
      <c r="W91" s="66">
        <f t="shared" si="18"/>
        <v>0</v>
      </c>
      <c r="X91" s="43" t="str">
        <f t="shared" ca="1" si="19"/>
        <v/>
      </c>
      <c r="Y91" s="44" t="str">
        <f t="shared" ca="1" si="20"/>
        <v/>
      </c>
      <c r="Z91" s="160"/>
      <c r="AA91" s="160"/>
      <c r="AB91" s="160"/>
      <c r="AC91" s="160"/>
      <c r="AD91" s="160"/>
      <c r="AE91" s="160"/>
      <c r="AF91" s="63" t="e">
        <f t="shared" si="21"/>
        <v>#N/A</v>
      </c>
      <c r="AG91" s="63" t="e">
        <f t="shared" si="22"/>
        <v>#N/A</v>
      </c>
      <c r="AH91" s="64" t="e">
        <f t="shared" si="26"/>
        <v>#N/A</v>
      </c>
      <c r="AI91" s="65">
        <f t="shared" ca="1" si="23"/>
        <v>44511</v>
      </c>
      <c r="AJ91" s="66" t="e">
        <f t="shared" ca="1" si="27"/>
        <v>#N/A</v>
      </c>
      <c r="AK91" s="66">
        <f>SUMIFS(Cost!$E:$E,Cost!$B:$B,Blackvue!$B$91,Cost!$C:$C,Blackvue!O91)</f>
        <v>0</v>
      </c>
      <c r="AL91" s="66">
        <f>SUMIFS(Cost!$E:$E,Cost!$B:$B,Blackvue!$B$91,Cost!$C:$C,Blackvue!P91)</f>
        <v>0</v>
      </c>
      <c r="AM91" s="66">
        <f>SUMIFS(Cost!$E:$E,Cost!$B:$B,Blackvue!$B$91,Cost!$C:$C,Blackvue!Q91)</f>
        <v>0</v>
      </c>
      <c r="AN91" s="66">
        <f>SUMIFS(Cost!$E:$E,Cost!$B:$B,Blackvue!$B$91,Cost!$C:$C,Blackvue!R91)</f>
        <v>0</v>
      </c>
      <c r="AO91" s="66">
        <f t="shared" si="24"/>
        <v>0</v>
      </c>
      <c r="AP91" s="66">
        <f>SUMIFS(Cost!$F:$F,Cost!$B:$B,Blackvue!B91,Cost!$C:$C,Blackvue!O91)</f>
        <v>0</v>
      </c>
      <c r="AQ91" s="66">
        <f>SUMIFS(Cost!$F:$F,Cost!$B:$B,Blackvue!B91,Cost!$C:$C,Blackvue!P91)</f>
        <v>0</v>
      </c>
      <c r="AR91" s="66">
        <f>SUMIFS(Cost!$F:$F,Cost!$B:$B,Blackvue!B91,Cost!$C:$C,Blackvue!Q91)</f>
        <v>0</v>
      </c>
      <c r="AS91" s="66">
        <f>SUMIFS(Cost!$F:$F,Cost!$B:$B,Blackvue!B91,Cost!$C:$C,Blackvue!R91)</f>
        <v>0</v>
      </c>
      <c r="AT91" s="14" t="str">
        <f t="shared" si="25"/>
        <v/>
      </c>
    </row>
    <row r="92" spans="1:46" ht="15.75" thickBot="1">
      <c r="A92" s="41">
        <v>85</v>
      </c>
      <c r="B92" s="42" t="str">
        <f>IFERROR(VLOOKUP(AT92,Model!$A$3:$B$63,2,FALSE),"")</f>
        <v/>
      </c>
      <c r="C92" s="77"/>
      <c r="D92" s="45"/>
      <c r="E92" s="45"/>
      <c r="F92" s="45"/>
      <c r="G92" s="45"/>
      <c r="H92" s="45"/>
      <c r="I92" s="45"/>
      <c r="J92" s="45"/>
      <c r="K92" s="45"/>
      <c r="L92" s="45"/>
      <c r="M92" s="45"/>
      <c r="N92" s="38"/>
      <c r="O92" s="42"/>
      <c r="P92" s="42"/>
      <c r="Q92" s="42"/>
      <c r="R92" s="42"/>
      <c r="S92" s="66">
        <f t="shared" si="14"/>
        <v>0</v>
      </c>
      <c r="T92" s="66">
        <f t="shared" si="15"/>
        <v>0</v>
      </c>
      <c r="U92" s="66">
        <f t="shared" si="16"/>
        <v>0</v>
      </c>
      <c r="V92" s="66">
        <f t="shared" si="17"/>
        <v>0</v>
      </c>
      <c r="W92" s="66">
        <f t="shared" si="18"/>
        <v>0</v>
      </c>
      <c r="X92" s="43" t="str">
        <f t="shared" ca="1" si="19"/>
        <v/>
      </c>
      <c r="Y92" s="44" t="str">
        <f t="shared" ca="1" si="20"/>
        <v/>
      </c>
      <c r="Z92" s="160"/>
      <c r="AA92" s="160"/>
      <c r="AB92" s="160"/>
      <c r="AC92" s="160"/>
      <c r="AD92" s="160"/>
      <c r="AE92" s="160"/>
      <c r="AF92" s="63" t="e">
        <f t="shared" si="21"/>
        <v>#N/A</v>
      </c>
      <c r="AG92" s="63" t="e">
        <f t="shared" si="22"/>
        <v>#N/A</v>
      </c>
      <c r="AH92" s="64" t="e">
        <f t="shared" si="26"/>
        <v>#N/A</v>
      </c>
      <c r="AI92" s="65">
        <f t="shared" ca="1" si="23"/>
        <v>44511</v>
      </c>
      <c r="AJ92" s="66" t="e">
        <f t="shared" ca="1" si="27"/>
        <v>#N/A</v>
      </c>
      <c r="AK92" s="66">
        <f>SUMIFS(Cost!$E:$E,Cost!$B:$B,Blackvue!$B$92,Cost!$C:$C,Blackvue!O92)</f>
        <v>0</v>
      </c>
      <c r="AL92" s="66">
        <f>SUMIFS(Cost!$E:$E,Cost!$B:$B,Blackvue!$B$92,Cost!$C:$C,Blackvue!P92)</f>
        <v>0</v>
      </c>
      <c r="AM92" s="66">
        <f>SUMIFS(Cost!$E:$E,Cost!$B:$B,Blackvue!$B$92,Cost!$C:$C,Blackvue!Q92)</f>
        <v>0</v>
      </c>
      <c r="AN92" s="66">
        <f>SUMIFS(Cost!$E:$E,Cost!$B:$B,Blackvue!$B$92,Cost!$C:$C,Blackvue!R92)</f>
        <v>0</v>
      </c>
      <c r="AO92" s="66">
        <f t="shared" si="24"/>
        <v>0</v>
      </c>
      <c r="AP92" s="66">
        <f>SUMIFS(Cost!$F:$F,Cost!$B:$B,Blackvue!B92,Cost!$C:$C,Blackvue!O92)</f>
        <v>0</v>
      </c>
      <c r="AQ92" s="66">
        <f>SUMIFS(Cost!$F:$F,Cost!$B:$B,Blackvue!B92,Cost!$C:$C,Blackvue!P92)</f>
        <v>0</v>
      </c>
      <c r="AR92" s="66">
        <f>SUMIFS(Cost!$F:$F,Cost!$B:$B,Blackvue!B92,Cost!$C:$C,Blackvue!Q92)</f>
        <v>0</v>
      </c>
      <c r="AS92" s="66">
        <f>SUMIFS(Cost!$F:$F,Cost!$B:$B,Blackvue!B92,Cost!$C:$C,Blackvue!R92)</f>
        <v>0</v>
      </c>
      <c r="AT92" s="14" t="str">
        <f t="shared" si="25"/>
        <v/>
      </c>
    </row>
    <row r="93" spans="1:46" ht="15.75" thickBot="1">
      <c r="A93" s="41">
        <v>86</v>
      </c>
      <c r="B93" s="42" t="str">
        <f>IFERROR(VLOOKUP(AT93,Model!$A$3:$B$63,2,FALSE),"")</f>
        <v/>
      </c>
      <c r="C93" s="77"/>
      <c r="D93" s="45"/>
      <c r="E93" s="45"/>
      <c r="F93" s="45"/>
      <c r="G93" s="45"/>
      <c r="H93" s="45"/>
      <c r="I93" s="45"/>
      <c r="J93" s="45"/>
      <c r="K93" s="45"/>
      <c r="L93" s="45"/>
      <c r="M93" s="45"/>
      <c r="N93" s="38"/>
      <c r="O93" s="42"/>
      <c r="P93" s="42"/>
      <c r="Q93" s="42"/>
      <c r="R93" s="42"/>
      <c r="S93" s="66">
        <f t="shared" si="14"/>
        <v>0</v>
      </c>
      <c r="T93" s="66">
        <f t="shared" si="15"/>
        <v>0</v>
      </c>
      <c r="U93" s="66">
        <f t="shared" si="16"/>
        <v>0</v>
      </c>
      <c r="V93" s="66">
        <f t="shared" si="17"/>
        <v>0</v>
      </c>
      <c r="W93" s="66">
        <f t="shared" si="18"/>
        <v>0</v>
      </c>
      <c r="X93" s="43" t="str">
        <f t="shared" ca="1" si="19"/>
        <v/>
      </c>
      <c r="Y93" s="44" t="str">
        <f t="shared" ca="1" si="20"/>
        <v/>
      </c>
      <c r="Z93" s="160"/>
      <c r="AA93" s="160"/>
      <c r="AB93" s="160"/>
      <c r="AC93" s="160"/>
      <c r="AD93" s="160"/>
      <c r="AE93" s="160"/>
      <c r="AF93" s="63" t="e">
        <f t="shared" si="21"/>
        <v>#N/A</v>
      </c>
      <c r="AG93" s="63" t="e">
        <f t="shared" si="22"/>
        <v>#N/A</v>
      </c>
      <c r="AH93" s="64" t="e">
        <f t="shared" si="26"/>
        <v>#N/A</v>
      </c>
      <c r="AI93" s="65">
        <f t="shared" ca="1" si="23"/>
        <v>44511</v>
      </c>
      <c r="AJ93" s="66" t="e">
        <f t="shared" ca="1" si="27"/>
        <v>#N/A</v>
      </c>
      <c r="AK93" s="66">
        <f>SUMIFS(Cost!$E:$E,Cost!$B:$B,Blackvue!$B$93,Cost!$C:$C,Blackvue!O93)</f>
        <v>0</v>
      </c>
      <c r="AL93" s="66">
        <f>SUMIFS(Cost!$E:$E,Cost!$B:$B,Blackvue!$B$93,Cost!$C:$C,Blackvue!P93)</f>
        <v>0</v>
      </c>
      <c r="AM93" s="66">
        <f>SUMIFS(Cost!$E:$E,Cost!$B:$B,Blackvue!$B$93,Cost!$C:$C,Blackvue!Q93)</f>
        <v>0</v>
      </c>
      <c r="AN93" s="66">
        <f>SUMIFS(Cost!$E:$E,Cost!$B:$B,Blackvue!$B$93,Cost!$C:$C,Blackvue!R93)</f>
        <v>0</v>
      </c>
      <c r="AO93" s="66">
        <f t="shared" si="24"/>
        <v>0</v>
      </c>
      <c r="AP93" s="66">
        <f>SUMIFS(Cost!$F:$F,Cost!$B:$B,Blackvue!B93,Cost!$C:$C,Blackvue!O93)</f>
        <v>0</v>
      </c>
      <c r="AQ93" s="66">
        <f>SUMIFS(Cost!$F:$F,Cost!$B:$B,Blackvue!B93,Cost!$C:$C,Blackvue!P93)</f>
        <v>0</v>
      </c>
      <c r="AR93" s="66">
        <f>SUMIFS(Cost!$F:$F,Cost!$B:$B,Blackvue!B93,Cost!$C:$C,Blackvue!Q93)</f>
        <v>0</v>
      </c>
      <c r="AS93" s="66">
        <f>SUMIFS(Cost!$F:$F,Cost!$B:$B,Blackvue!B93,Cost!$C:$C,Blackvue!R93)</f>
        <v>0</v>
      </c>
      <c r="AT93" s="14" t="str">
        <f t="shared" si="25"/>
        <v/>
      </c>
    </row>
    <row r="94" spans="1:46" ht="15.75" thickBot="1">
      <c r="A94" s="41">
        <v>87</v>
      </c>
      <c r="B94" s="42" t="str">
        <f>IFERROR(VLOOKUP(AT94,Model!$A$3:$B$63,2,FALSE),"")</f>
        <v/>
      </c>
      <c r="C94" s="77"/>
      <c r="D94" s="45"/>
      <c r="E94" s="45"/>
      <c r="F94" s="45"/>
      <c r="G94" s="45"/>
      <c r="H94" s="45"/>
      <c r="I94" s="45"/>
      <c r="J94" s="45"/>
      <c r="K94" s="45"/>
      <c r="L94" s="45"/>
      <c r="M94" s="45"/>
      <c r="N94" s="38"/>
      <c r="O94" s="42"/>
      <c r="P94" s="42"/>
      <c r="Q94" s="42"/>
      <c r="R94" s="42"/>
      <c r="S94" s="66">
        <f t="shared" si="14"/>
        <v>0</v>
      </c>
      <c r="T94" s="66">
        <f t="shared" si="15"/>
        <v>0</v>
      </c>
      <c r="U94" s="66">
        <f t="shared" si="16"/>
        <v>0</v>
      </c>
      <c r="V94" s="66">
        <f t="shared" si="17"/>
        <v>0</v>
      </c>
      <c r="W94" s="66">
        <f t="shared" si="18"/>
        <v>0</v>
      </c>
      <c r="X94" s="43" t="str">
        <f t="shared" ca="1" si="19"/>
        <v/>
      </c>
      <c r="Y94" s="44" t="str">
        <f t="shared" ca="1" si="20"/>
        <v/>
      </c>
      <c r="Z94" s="160"/>
      <c r="AA94" s="160"/>
      <c r="AB94" s="160"/>
      <c r="AC94" s="160"/>
      <c r="AD94" s="160"/>
      <c r="AE94" s="160"/>
      <c r="AF94" s="63" t="e">
        <f t="shared" si="21"/>
        <v>#N/A</v>
      </c>
      <c r="AG94" s="63" t="e">
        <f t="shared" si="22"/>
        <v>#N/A</v>
      </c>
      <c r="AH94" s="64" t="e">
        <f t="shared" si="26"/>
        <v>#N/A</v>
      </c>
      <c r="AI94" s="65">
        <f t="shared" ca="1" si="23"/>
        <v>44511</v>
      </c>
      <c r="AJ94" s="66" t="e">
        <f t="shared" ca="1" si="27"/>
        <v>#N/A</v>
      </c>
      <c r="AK94" s="66">
        <f>SUMIFS(Cost!$E:$E,Cost!$B:$B,Blackvue!$B$94,Cost!$C:$C,Blackvue!O94)</f>
        <v>0</v>
      </c>
      <c r="AL94" s="66">
        <f>SUMIFS(Cost!$E:$E,Cost!$B:$B,Blackvue!$B$94,Cost!$C:$C,Blackvue!P94)</f>
        <v>0</v>
      </c>
      <c r="AM94" s="66">
        <f>SUMIFS(Cost!$E:$E,Cost!$B:$B,Blackvue!$B$94,Cost!$C:$C,Blackvue!Q94)</f>
        <v>0</v>
      </c>
      <c r="AN94" s="66">
        <f>SUMIFS(Cost!$E:$E,Cost!$B:$B,Blackvue!$B$94,Cost!$C:$C,Blackvue!R94)</f>
        <v>0</v>
      </c>
      <c r="AO94" s="66">
        <f t="shared" si="24"/>
        <v>0</v>
      </c>
      <c r="AP94" s="66">
        <f>SUMIFS(Cost!$F:$F,Cost!$B:$B,Blackvue!B94,Cost!$C:$C,Blackvue!O94)</f>
        <v>0</v>
      </c>
      <c r="AQ94" s="66">
        <f>SUMIFS(Cost!$F:$F,Cost!$B:$B,Blackvue!B94,Cost!$C:$C,Blackvue!P94)</f>
        <v>0</v>
      </c>
      <c r="AR94" s="66">
        <f>SUMIFS(Cost!$F:$F,Cost!$B:$B,Blackvue!B94,Cost!$C:$C,Blackvue!Q94)</f>
        <v>0</v>
      </c>
      <c r="AS94" s="66">
        <f>SUMIFS(Cost!$F:$F,Cost!$B:$B,Blackvue!B94,Cost!$C:$C,Blackvue!R94)</f>
        <v>0</v>
      </c>
      <c r="AT94" s="14" t="str">
        <f t="shared" si="25"/>
        <v/>
      </c>
    </row>
    <row r="95" spans="1:46" ht="15.75" thickBot="1">
      <c r="A95" s="41">
        <v>88</v>
      </c>
      <c r="B95" s="42" t="str">
        <f>IFERROR(VLOOKUP(AT95,Model!$A$3:$B$63,2,FALSE),"")</f>
        <v/>
      </c>
      <c r="C95" s="77"/>
      <c r="D95" s="45"/>
      <c r="E95" s="45"/>
      <c r="F95" s="45"/>
      <c r="G95" s="45"/>
      <c r="H95" s="45"/>
      <c r="I95" s="45"/>
      <c r="J95" s="45"/>
      <c r="K95" s="45"/>
      <c r="L95" s="45"/>
      <c r="M95" s="45"/>
      <c r="N95" s="38"/>
      <c r="O95" s="42"/>
      <c r="P95" s="42"/>
      <c r="Q95" s="42"/>
      <c r="R95" s="42"/>
      <c r="S95" s="66">
        <f t="shared" si="14"/>
        <v>0</v>
      </c>
      <c r="T95" s="66">
        <f t="shared" si="15"/>
        <v>0</v>
      </c>
      <c r="U95" s="66">
        <f t="shared" si="16"/>
        <v>0</v>
      </c>
      <c r="V95" s="66">
        <f t="shared" si="17"/>
        <v>0</v>
      </c>
      <c r="W95" s="66">
        <f t="shared" si="18"/>
        <v>0</v>
      </c>
      <c r="X95" s="43" t="str">
        <f t="shared" ca="1" si="19"/>
        <v/>
      </c>
      <c r="Y95" s="44" t="str">
        <f t="shared" ca="1" si="20"/>
        <v/>
      </c>
      <c r="Z95" s="160"/>
      <c r="AA95" s="160"/>
      <c r="AB95" s="160"/>
      <c r="AC95" s="160"/>
      <c r="AD95" s="160"/>
      <c r="AE95" s="160"/>
      <c r="AF95" s="63" t="e">
        <f t="shared" si="21"/>
        <v>#N/A</v>
      </c>
      <c r="AG95" s="63" t="e">
        <f t="shared" si="22"/>
        <v>#N/A</v>
      </c>
      <c r="AH95" s="64" t="e">
        <f t="shared" si="26"/>
        <v>#N/A</v>
      </c>
      <c r="AI95" s="65">
        <f t="shared" ca="1" si="23"/>
        <v>44511</v>
      </c>
      <c r="AJ95" s="66" t="e">
        <f t="shared" ca="1" si="27"/>
        <v>#N/A</v>
      </c>
      <c r="AK95" s="66">
        <f>SUMIFS(Cost!$E:$E,Cost!$B:$B,Blackvue!$B$95,Cost!$C:$C,Blackvue!O95)</f>
        <v>0</v>
      </c>
      <c r="AL95" s="66">
        <f>SUMIFS(Cost!$E:$E,Cost!$B:$B,Blackvue!$B$95,Cost!$C:$C,Blackvue!P95)</f>
        <v>0</v>
      </c>
      <c r="AM95" s="66">
        <f>SUMIFS(Cost!$E:$E,Cost!$B:$B,Blackvue!$B$95,Cost!$C:$C,Blackvue!Q95)</f>
        <v>0</v>
      </c>
      <c r="AN95" s="66">
        <f>SUMIFS(Cost!$E:$E,Cost!$B:$B,Blackvue!$B$95,Cost!$C:$C,Blackvue!R95)</f>
        <v>0</v>
      </c>
      <c r="AO95" s="66">
        <f t="shared" si="24"/>
        <v>0</v>
      </c>
      <c r="AP95" s="66">
        <f>SUMIFS(Cost!$F:$F,Cost!$B:$B,Blackvue!B95,Cost!$C:$C,Blackvue!O95)</f>
        <v>0</v>
      </c>
      <c r="AQ95" s="66">
        <f>SUMIFS(Cost!$F:$F,Cost!$B:$B,Blackvue!B95,Cost!$C:$C,Blackvue!P95)</f>
        <v>0</v>
      </c>
      <c r="AR95" s="66">
        <f>SUMIFS(Cost!$F:$F,Cost!$B:$B,Blackvue!B95,Cost!$C:$C,Blackvue!Q95)</f>
        <v>0</v>
      </c>
      <c r="AS95" s="66">
        <f>SUMIFS(Cost!$F:$F,Cost!$B:$B,Blackvue!B95,Cost!$C:$C,Blackvue!R95)</f>
        <v>0</v>
      </c>
      <c r="AT95" s="14" t="str">
        <f t="shared" si="25"/>
        <v/>
      </c>
    </row>
    <row r="96" spans="1:46" ht="15.75" thickBot="1">
      <c r="A96" s="41">
        <v>89</v>
      </c>
      <c r="B96" s="42" t="str">
        <f>IFERROR(VLOOKUP(AT96,Model!$A$3:$B$63,2,FALSE),"")</f>
        <v/>
      </c>
      <c r="C96" s="77"/>
      <c r="D96" s="45"/>
      <c r="E96" s="45"/>
      <c r="F96" s="45"/>
      <c r="G96" s="45"/>
      <c r="H96" s="45"/>
      <c r="I96" s="45"/>
      <c r="J96" s="45"/>
      <c r="K96" s="45"/>
      <c r="L96" s="45"/>
      <c r="M96" s="45"/>
      <c r="N96" s="38"/>
      <c r="O96" s="42"/>
      <c r="P96" s="42"/>
      <c r="Q96" s="42"/>
      <c r="R96" s="42"/>
      <c r="S96" s="66">
        <f t="shared" si="14"/>
        <v>0</v>
      </c>
      <c r="T96" s="66">
        <f t="shared" si="15"/>
        <v>0</v>
      </c>
      <c r="U96" s="66">
        <f t="shared" si="16"/>
        <v>0</v>
      </c>
      <c r="V96" s="66">
        <f t="shared" si="17"/>
        <v>0</v>
      </c>
      <c r="W96" s="66">
        <f t="shared" si="18"/>
        <v>0</v>
      </c>
      <c r="X96" s="43" t="str">
        <f t="shared" ca="1" si="19"/>
        <v/>
      </c>
      <c r="Y96" s="44" t="str">
        <f t="shared" ca="1" si="20"/>
        <v/>
      </c>
      <c r="Z96" s="160"/>
      <c r="AA96" s="160"/>
      <c r="AB96" s="160"/>
      <c r="AC96" s="160"/>
      <c r="AD96" s="160"/>
      <c r="AE96" s="160"/>
      <c r="AF96" s="63" t="e">
        <f t="shared" si="21"/>
        <v>#N/A</v>
      </c>
      <c r="AG96" s="63" t="e">
        <f t="shared" si="22"/>
        <v>#N/A</v>
      </c>
      <c r="AH96" s="64" t="e">
        <f t="shared" si="26"/>
        <v>#N/A</v>
      </c>
      <c r="AI96" s="65">
        <f t="shared" ca="1" si="23"/>
        <v>44511</v>
      </c>
      <c r="AJ96" s="66" t="e">
        <f t="shared" ca="1" si="27"/>
        <v>#N/A</v>
      </c>
      <c r="AK96" s="66">
        <f>SUMIFS(Cost!$E:$E,Cost!$B:$B,Blackvue!$B$96,Cost!$C:$C,Blackvue!O96)</f>
        <v>0</v>
      </c>
      <c r="AL96" s="66">
        <f>SUMIFS(Cost!$E:$E,Cost!$B:$B,Blackvue!$B$96,Cost!$C:$C,Blackvue!P96)</f>
        <v>0</v>
      </c>
      <c r="AM96" s="66">
        <f>SUMIFS(Cost!$E:$E,Cost!$B:$B,Blackvue!$B$96,Cost!$C:$C,Blackvue!Q96)</f>
        <v>0</v>
      </c>
      <c r="AN96" s="66">
        <f>SUMIFS(Cost!$E:$E,Cost!$B:$B,Blackvue!$B$96,Cost!$C:$C,Blackvue!R96)</f>
        <v>0</v>
      </c>
      <c r="AO96" s="66">
        <f t="shared" si="24"/>
        <v>0</v>
      </c>
      <c r="AP96" s="66">
        <f>SUMIFS(Cost!$F:$F,Cost!$B:$B,Blackvue!B96,Cost!$C:$C,Blackvue!O96)</f>
        <v>0</v>
      </c>
      <c r="AQ96" s="66">
        <f>SUMIFS(Cost!$F:$F,Cost!$B:$B,Blackvue!B96,Cost!$C:$C,Blackvue!P96)</f>
        <v>0</v>
      </c>
      <c r="AR96" s="66">
        <f>SUMIFS(Cost!$F:$F,Cost!$B:$B,Blackvue!B96,Cost!$C:$C,Blackvue!Q96)</f>
        <v>0</v>
      </c>
      <c r="AS96" s="66">
        <f>SUMIFS(Cost!$F:$F,Cost!$B:$B,Blackvue!B96,Cost!$C:$C,Blackvue!R96)</f>
        <v>0</v>
      </c>
      <c r="AT96" s="14" t="str">
        <f t="shared" si="25"/>
        <v/>
      </c>
    </row>
    <row r="97" spans="1:46" ht="15.75" thickBot="1">
      <c r="A97" s="41">
        <v>90</v>
      </c>
      <c r="B97" s="42" t="str">
        <f>IFERROR(VLOOKUP(AT97,Model!$A$3:$B$63,2,FALSE),"")</f>
        <v/>
      </c>
      <c r="C97" s="77"/>
      <c r="D97" s="45"/>
      <c r="E97" s="45"/>
      <c r="F97" s="45"/>
      <c r="G97" s="45"/>
      <c r="H97" s="45"/>
      <c r="I97" s="45"/>
      <c r="J97" s="45"/>
      <c r="K97" s="45"/>
      <c r="L97" s="45"/>
      <c r="M97" s="45"/>
      <c r="N97" s="38"/>
      <c r="O97" s="42"/>
      <c r="P97" s="42"/>
      <c r="Q97" s="42"/>
      <c r="R97" s="42"/>
      <c r="S97" s="66">
        <f t="shared" si="14"/>
        <v>0</v>
      </c>
      <c r="T97" s="66">
        <f t="shared" si="15"/>
        <v>0</v>
      </c>
      <c r="U97" s="66">
        <f t="shared" si="16"/>
        <v>0</v>
      </c>
      <c r="V97" s="66">
        <f t="shared" si="17"/>
        <v>0</v>
      </c>
      <c r="W97" s="66">
        <f t="shared" si="18"/>
        <v>0</v>
      </c>
      <c r="X97" s="43" t="str">
        <f t="shared" ca="1" si="19"/>
        <v/>
      </c>
      <c r="Y97" s="44" t="str">
        <f t="shared" ca="1" si="20"/>
        <v/>
      </c>
      <c r="Z97" s="160"/>
      <c r="AA97" s="160"/>
      <c r="AB97" s="160"/>
      <c r="AC97" s="160"/>
      <c r="AD97" s="160"/>
      <c r="AE97" s="160"/>
      <c r="AF97" s="63" t="e">
        <f t="shared" si="21"/>
        <v>#N/A</v>
      </c>
      <c r="AG97" s="63" t="e">
        <f t="shared" si="22"/>
        <v>#N/A</v>
      </c>
      <c r="AH97" s="64" t="e">
        <f t="shared" si="26"/>
        <v>#N/A</v>
      </c>
      <c r="AI97" s="65">
        <f t="shared" ca="1" si="23"/>
        <v>44511</v>
      </c>
      <c r="AJ97" s="66" t="e">
        <f t="shared" ca="1" si="27"/>
        <v>#N/A</v>
      </c>
      <c r="AK97" s="66">
        <f>SUMIFS(Cost!$E:$E,Cost!$B:$B,Blackvue!$B$97,Cost!$C:$C,Blackvue!O97)</f>
        <v>0</v>
      </c>
      <c r="AL97" s="66">
        <f>SUMIFS(Cost!$E:$E,Cost!$B:$B,Blackvue!$B$97,Cost!$C:$C,Blackvue!P97)</f>
        <v>0</v>
      </c>
      <c r="AM97" s="66">
        <f>SUMIFS(Cost!$E:$E,Cost!$B:$B,Blackvue!$B$97,Cost!$C:$C,Blackvue!Q97)</f>
        <v>0</v>
      </c>
      <c r="AN97" s="66">
        <f>SUMIFS(Cost!$E:$E,Cost!$B:$B,Blackvue!$B$97,Cost!$C:$C,Blackvue!R97)</f>
        <v>0</v>
      </c>
      <c r="AO97" s="66">
        <f t="shared" si="24"/>
        <v>0</v>
      </c>
      <c r="AP97" s="66">
        <f>SUMIFS(Cost!$F:$F,Cost!$B:$B,Blackvue!B97,Cost!$C:$C,Blackvue!O97)</f>
        <v>0</v>
      </c>
      <c r="AQ97" s="66">
        <f>SUMIFS(Cost!$F:$F,Cost!$B:$B,Blackvue!B97,Cost!$C:$C,Blackvue!P97)</f>
        <v>0</v>
      </c>
      <c r="AR97" s="66">
        <f>SUMIFS(Cost!$F:$F,Cost!$B:$B,Blackvue!B97,Cost!$C:$C,Blackvue!Q97)</f>
        <v>0</v>
      </c>
      <c r="AS97" s="66">
        <f>SUMIFS(Cost!$F:$F,Cost!$B:$B,Blackvue!B97,Cost!$C:$C,Blackvue!R97)</f>
        <v>0</v>
      </c>
      <c r="AT97" s="14" t="str">
        <f t="shared" si="25"/>
        <v/>
      </c>
    </row>
    <row r="98" spans="1:46" ht="15.75" thickBot="1">
      <c r="A98" s="41">
        <v>91</v>
      </c>
      <c r="B98" s="42" t="str">
        <f>IFERROR(VLOOKUP(AT98,Model!$A$3:$B$63,2,FALSE),"")</f>
        <v/>
      </c>
      <c r="C98" s="77"/>
      <c r="D98" s="45"/>
      <c r="E98" s="45"/>
      <c r="F98" s="45"/>
      <c r="G98" s="45"/>
      <c r="H98" s="45"/>
      <c r="I98" s="45"/>
      <c r="J98" s="45"/>
      <c r="K98" s="45"/>
      <c r="L98" s="45"/>
      <c r="M98" s="45"/>
      <c r="N98" s="38"/>
      <c r="O98" s="42"/>
      <c r="P98" s="42"/>
      <c r="Q98" s="42"/>
      <c r="R98" s="42"/>
      <c r="S98" s="66">
        <f t="shared" si="14"/>
        <v>0</v>
      </c>
      <c r="T98" s="66">
        <f t="shared" si="15"/>
        <v>0</v>
      </c>
      <c r="U98" s="66">
        <f t="shared" si="16"/>
        <v>0</v>
      </c>
      <c r="V98" s="66">
        <f t="shared" si="17"/>
        <v>0</v>
      </c>
      <c r="W98" s="66">
        <f t="shared" si="18"/>
        <v>0</v>
      </c>
      <c r="X98" s="43" t="str">
        <f t="shared" ca="1" si="19"/>
        <v/>
      </c>
      <c r="Y98" s="44" t="str">
        <f t="shared" ca="1" si="20"/>
        <v/>
      </c>
      <c r="Z98" s="160"/>
      <c r="AA98" s="160"/>
      <c r="AB98" s="160"/>
      <c r="AC98" s="160"/>
      <c r="AD98" s="160"/>
      <c r="AE98" s="160"/>
      <c r="AF98" s="63" t="e">
        <f t="shared" si="21"/>
        <v>#N/A</v>
      </c>
      <c r="AG98" s="63" t="e">
        <f t="shared" si="22"/>
        <v>#N/A</v>
      </c>
      <c r="AH98" s="64" t="e">
        <f t="shared" si="26"/>
        <v>#N/A</v>
      </c>
      <c r="AI98" s="65">
        <f t="shared" ca="1" si="23"/>
        <v>44511</v>
      </c>
      <c r="AJ98" s="66" t="e">
        <f t="shared" ca="1" si="27"/>
        <v>#N/A</v>
      </c>
      <c r="AK98" s="66">
        <f>SUMIFS(Cost!$E:$E,Cost!$B:$B,Blackvue!$B$98,Cost!$C:$C,Blackvue!O98)</f>
        <v>0</v>
      </c>
      <c r="AL98" s="66">
        <f>SUMIFS(Cost!$E:$E,Cost!$B:$B,Blackvue!$B$98,Cost!$C:$C,Blackvue!P98)</f>
        <v>0</v>
      </c>
      <c r="AM98" s="66">
        <f>SUMIFS(Cost!$E:$E,Cost!$B:$B,Blackvue!$B$98,Cost!$C:$C,Blackvue!Q98)</f>
        <v>0</v>
      </c>
      <c r="AN98" s="66">
        <f>SUMIFS(Cost!$E:$E,Cost!$B:$B,Blackvue!$B$98,Cost!$C:$C,Blackvue!R98)</f>
        <v>0</v>
      </c>
      <c r="AO98" s="66">
        <f t="shared" si="24"/>
        <v>0</v>
      </c>
      <c r="AP98" s="66">
        <f>SUMIFS(Cost!$F:$F,Cost!$B:$B,Blackvue!B98,Cost!$C:$C,Blackvue!O98)</f>
        <v>0</v>
      </c>
      <c r="AQ98" s="66">
        <f>SUMIFS(Cost!$F:$F,Cost!$B:$B,Blackvue!B98,Cost!$C:$C,Blackvue!P98)</f>
        <v>0</v>
      </c>
      <c r="AR98" s="66">
        <f>SUMIFS(Cost!$F:$F,Cost!$B:$B,Blackvue!B98,Cost!$C:$C,Blackvue!Q98)</f>
        <v>0</v>
      </c>
      <c r="AS98" s="66">
        <f>SUMIFS(Cost!$F:$F,Cost!$B:$B,Blackvue!B98,Cost!$C:$C,Blackvue!R98)</f>
        <v>0</v>
      </c>
      <c r="AT98" s="14" t="str">
        <f t="shared" si="25"/>
        <v/>
      </c>
    </row>
    <row r="99" spans="1:46" ht="15.75" thickBot="1">
      <c r="A99" s="41">
        <v>92</v>
      </c>
      <c r="B99" s="42" t="str">
        <f>IFERROR(VLOOKUP(AT99,Model!$A$3:$B$63,2,FALSE),"")</f>
        <v/>
      </c>
      <c r="C99" s="77"/>
      <c r="D99" s="45"/>
      <c r="E99" s="45"/>
      <c r="F99" s="45"/>
      <c r="G99" s="45"/>
      <c r="H99" s="45"/>
      <c r="I99" s="45"/>
      <c r="J99" s="45"/>
      <c r="K99" s="45"/>
      <c r="L99" s="45"/>
      <c r="M99" s="45"/>
      <c r="N99" s="38"/>
      <c r="O99" s="42"/>
      <c r="P99" s="42"/>
      <c r="Q99" s="42"/>
      <c r="R99" s="42"/>
      <c r="S99" s="66">
        <f t="shared" si="14"/>
        <v>0</v>
      </c>
      <c r="T99" s="66">
        <f t="shared" si="15"/>
        <v>0</v>
      </c>
      <c r="U99" s="66">
        <f t="shared" si="16"/>
        <v>0</v>
      </c>
      <c r="V99" s="66">
        <f t="shared" si="17"/>
        <v>0</v>
      </c>
      <c r="W99" s="66">
        <f t="shared" si="18"/>
        <v>0</v>
      </c>
      <c r="X99" s="43" t="str">
        <f t="shared" ca="1" si="19"/>
        <v/>
      </c>
      <c r="Y99" s="44" t="str">
        <f t="shared" ca="1" si="20"/>
        <v/>
      </c>
      <c r="Z99" s="160"/>
      <c r="AA99" s="160"/>
      <c r="AB99" s="160"/>
      <c r="AC99" s="160"/>
      <c r="AD99" s="160"/>
      <c r="AE99" s="160"/>
      <c r="AF99" s="63" t="e">
        <f t="shared" si="21"/>
        <v>#N/A</v>
      </c>
      <c r="AG99" s="63" t="e">
        <f t="shared" si="22"/>
        <v>#N/A</v>
      </c>
      <c r="AH99" s="64" t="e">
        <f t="shared" si="26"/>
        <v>#N/A</v>
      </c>
      <c r="AI99" s="65">
        <f t="shared" ca="1" si="23"/>
        <v>44511</v>
      </c>
      <c r="AJ99" s="66" t="e">
        <f t="shared" ca="1" si="27"/>
        <v>#N/A</v>
      </c>
      <c r="AK99" s="66">
        <f>SUMIFS(Cost!$E:$E,Cost!$B:$B,Blackvue!$B$99,Cost!$C:$C,Blackvue!O99)</f>
        <v>0</v>
      </c>
      <c r="AL99" s="66">
        <f>SUMIFS(Cost!$E:$E,Cost!$B:$B,Blackvue!$B$99,Cost!$C:$C,Blackvue!P99)</f>
        <v>0</v>
      </c>
      <c r="AM99" s="66">
        <f>SUMIFS(Cost!$E:$E,Cost!$B:$B,Blackvue!$B$99,Cost!$C:$C,Blackvue!Q99)</f>
        <v>0</v>
      </c>
      <c r="AN99" s="66">
        <f>SUMIFS(Cost!$E:$E,Cost!$B:$B,Blackvue!$B$99,Cost!$C:$C,Blackvue!R99)</f>
        <v>0</v>
      </c>
      <c r="AO99" s="66">
        <f t="shared" si="24"/>
        <v>0</v>
      </c>
      <c r="AP99" s="66">
        <f>SUMIFS(Cost!$F:$F,Cost!$B:$B,Blackvue!B99,Cost!$C:$C,Blackvue!O99)</f>
        <v>0</v>
      </c>
      <c r="AQ99" s="66">
        <f>SUMIFS(Cost!$F:$F,Cost!$B:$B,Blackvue!B99,Cost!$C:$C,Blackvue!P99)</f>
        <v>0</v>
      </c>
      <c r="AR99" s="66">
        <f>SUMIFS(Cost!$F:$F,Cost!$B:$B,Blackvue!B99,Cost!$C:$C,Blackvue!Q99)</f>
        <v>0</v>
      </c>
      <c r="AS99" s="66">
        <f>SUMIFS(Cost!$F:$F,Cost!$B:$B,Blackvue!B99,Cost!$C:$C,Blackvue!R99)</f>
        <v>0</v>
      </c>
      <c r="AT99" s="14" t="str">
        <f t="shared" si="25"/>
        <v/>
      </c>
    </row>
    <row r="100" spans="1:46" ht="15.75" thickBot="1">
      <c r="A100" s="41">
        <v>93</v>
      </c>
      <c r="B100" s="42" t="str">
        <f>IFERROR(VLOOKUP(AT100,Model!$A$3:$B$63,2,FALSE),"")</f>
        <v/>
      </c>
      <c r="C100" s="77"/>
      <c r="D100" s="45"/>
      <c r="E100" s="45"/>
      <c r="F100" s="45"/>
      <c r="G100" s="45"/>
      <c r="H100" s="45"/>
      <c r="I100" s="45"/>
      <c r="J100" s="45"/>
      <c r="K100" s="45"/>
      <c r="L100" s="45"/>
      <c r="M100" s="45"/>
      <c r="N100" s="38"/>
      <c r="O100" s="42"/>
      <c r="P100" s="42"/>
      <c r="Q100" s="42"/>
      <c r="R100" s="42"/>
      <c r="S100" s="66">
        <f t="shared" si="14"/>
        <v>0</v>
      </c>
      <c r="T100" s="66">
        <f t="shared" si="15"/>
        <v>0</v>
      </c>
      <c r="U100" s="66">
        <f t="shared" si="16"/>
        <v>0</v>
      </c>
      <c r="V100" s="66">
        <f t="shared" si="17"/>
        <v>0</v>
      </c>
      <c r="W100" s="66">
        <f t="shared" si="18"/>
        <v>0</v>
      </c>
      <c r="X100" s="43" t="str">
        <f t="shared" ca="1" si="19"/>
        <v/>
      </c>
      <c r="Y100" s="44" t="str">
        <f t="shared" ca="1" si="20"/>
        <v/>
      </c>
      <c r="Z100" s="160"/>
      <c r="AA100" s="160"/>
      <c r="AB100" s="160"/>
      <c r="AC100" s="160"/>
      <c r="AD100" s="160"/>
      <c r="AE100" s="160"/>
      <c r="AF100" s="63" t="e">
        <f t="shared" si="21"/>
        <v>#N/A</v>
      </c>
      <c r="AG100" s="63" t="e">
        <f t="shared" si="22"/>
        <v>#N/A</v>
      </c>
      <c r="AH100" s="64" t="e">
        <f t="shared" si="26"/>
        <v>#N/A</v>
      </c>
      <c r="AI100" s="65">
        <f t="shared" ca="1" si="23"/>
        <v>44511</v>
      </c>
      <c r="AJ100" s="66" t="e">
        <f t="shared" ca="1" si="27"/>
        <v>#N/A</v>
      </c>
      <c r="AK100" s="66">
        <f>SUMIFS(Cost!$E:$E,Cost!$B:$B,Blackvue!$B$100,Cost!$C:$C,Blackvue!O100)</f>
        <v>0</v>
      </c>
      <c r="AL100" s="66">
        <f>SUMIFS(Cost!$E:$E,Cost!$B:$B,Blackvue!$B$100,Cost!$C:$C,Blackvue!P100)</f>
        <v>0</v>
      </c>
      <c r="AM100" s="66">
        <f>SUMIFS(Cost!$E:$E,Cost!$B:$B,Blackvue!$B$100,Cost!$C:$C,Blackvue!Q100)</f>
        <v>0</v>
      </c>
      <c r="AN100" s="66">
        <f>SUMIFS(Cost!$E:$E,Cost!$B:$B,Blackvue!$B$100,Cost!$C:$C,Blackvue!R100)</f>
        <v>0</v>
      </c>
      <c r="AO100" s="66">
        <f t="shared" si="24"/>
        <v>0</v>
      </c>
      <c r="AP100" s="66">
        <f>SUMIFS(Cost!$F:$F,Cost!$B:$B,Blackvue!B100,Cost!$C:$C,Blackvue!O100)</f>
        <v>0</v>
      </c>
      <c r="AQ100" s="66">
        <f>SUMIFS(Cost!$F:$F,Cost!$B:$B,Blackvue!B100,Cost!$C:$C,Blackvue!P100)</f>
        <v>0</v>
      </c>
      <c r="AR100" s="66">
        <f>SUMIFS(Cost!$F:$F,Cost!$B:$B,Blackvue!B100,Cost!$C:$C,Blackvue!Q100)</f>
        <v>0</v>
      </c>
      <c r="AS100" s="66">
        <f>SUMIFS(Cost!$F:$F,Cost!$B:$B,Blackvue!B100,Cost!$C:$C,Blackvue!R100)</f>
        <v>0</v>
      </c>
      <c r="AT100" s="14" t="str">
        <f t="shared" si="25"/>
        <v/>
      </c>
    </row>
    <row r="101" spans="1:46" ht="15.75" thickBot="1">
      <c r="A101" s="41">
        <v>94</v>
      </c>
      <c r="B101" s="42" t="str">
        <f>IFERROR(VLOOKUP(AT101,Model!$A$3:$B$63,2,FALSE),"")</f>
        <v/>
      </c>
      <c r="C101" s="77"/>
      <c r="D101" s="45"/>
      <c r="E101" s="45"/>
      <c r="F101" s="45"/>
      <c r="G101" s="45"/>
      <c r="H101" s="45"/>
      <c r="I101" s="45"/>
      <c r="J101" s="45"/>
      <c r="K101" s="45"/>
      <c r="L101" s="45"/>
      <c r="M101" s="45"/>
      <c r="N101" s="38"/>
      <c r="O101" s="42"/>
      <c r="P101" s="42"/>
      <c r="Q101" s="42"/>
      <c r="R101" s="42"/>
      <c r="S101" s="66">
        <f t="shared" si="14"/>
        <v>0</v>
      </c>
      <c r="T101" s="66">
        <f t="shared" si="15"/>
        <v>0</v>
      </c>
      <c r="U101" s="66">
        <f t="shared" si="16"/>
        <v>0</v>
      </c>
      <c r="V101" s="66">
        <f t="shared" si="17"/>
        <v>0</v>
      </c>
      <c r="W101" s="66">
        <f t="shared" si="18"/>
        <v>0</v>
      </c>
      <c r="X101" s="43" t="str">
        <f t="shared" ca="1" si="19"/>
        <v/>
      </c>
      <c r="Y101" s="44" t="str">
        <f t="shared" ca="1" si="20"/>
        <v/>
      </c>
      <c r="Z101" s="160"/>
      <c r="AA101" s="160"/>
      <c r="AB101" s="160"/>
      <c r="AC101" s="160"/>
      <c r="AD101" s="160"/>
      <c r="AE101" s="160"/>
      <c r="AF101" s="63" t="e">
        <f t="shared" si="21"/>
        <v>#N/A</v>
      </c>
      <c r="AG101" s="63" t="e">
        <f t="shared" si="22"/>
        <v>#N/A</v>
      </c>
      <c r="AH101" s="64" t="e">
        <f t="shared" si="26"/>
        <v>#N/A</v>
      </c>
      <c r="AI101" s="65">
        <f t="shared" ca="1" si="23"/>
        <v>44511</v>
      </c>
      <c r="AJ101" s="66" t="e">
        <f t="shared" ca="1" si="27"/>
        <v>#N/A</v>
      </c>
      <c r="AK101" s="66">
        <f>SUMIFS(Cost!$E:$E,Cost!$B:$B,Blackvue!$B$101,Cost!$C:$C,Blackvue!O101)</f>
        <v>0</v>
      </c>
      <c r="AL101" s="66">
        <f>SUMIFS(Cost!$E:$E,Cost!$B:$B,Blackvue!$B$101,Cost!$C:$C,Blackvue!P101)</f>
        <v>0</v>
      </c>
      <c r="AM101" s="66">
        <f>SUMIFS(Cost!$E:$E,Cost!$B:$B,Blackvue!$B$101,Cost!$C:$C,Blackvue!Q101)</f>
        <v>0</v>
      </c>
      <c r="AN101" s="66">
        <f>SUMIFS(Cost!$E:$E,Cost!$B:$B,Blackvue!$B$101,Cost!$C:$C,Blackvue!R101)</f>
        <v>0</v>
      </c>
      <c r="AO101" s="66">
        <f t="shared" si="24"/>
        <v>0</v>
      </c>
      <c r="AP101" s="66">
        <f>SUMIFS(Cost!$F:$F,Cost!$B:$B,Blackvue!B101,Cost!$C:$C,Blackvue!O101)</f>
        <v>0</v>
      </c>
      <c r="AQ101" s="66">
        <f>SUMIFS(Cost!$F:$F,Cost!$B:$B,Blackvue!B101,Cost!$C:$C,Blackvue!P101)</f>
        <v>0</v>
      </c>
      <c r="AR101" s="66">
        <f>SUMIFS(Cost!$F:$F,Cost!$B:$B,Blackvue!B101,Cost!$C:$C,Blackvue!Q101)</f>
        <v>0</v>
      </c>
      <c r="AS101" s="66">
        <f>SUMIFS(Cost!$F:$F,Cost!$B:$B,Blackvue!B101,Cost!$C:$C,Blackvue!R101)</f>
        <v>0</v>
      </c>
      <c r="AT101" s="14" t="str">
        <f t="shared" si="25"/>
        <v/>
      </c>
    </row>
    <row r="102" spans="1:46" ht="15.75" thickBot="1">
      <c r="A102" s="41">
        <v>95</v>
      </c>
      <c r="B102" s="42" t="str">
        <f>IFERROR(VLOOKUP(AT102,Model!$A$3:$B$63,2,FALSE),"")</f>
        <v/>
      </c>
      <c r="C102" s="77"/>
      <c r="D102" s="45"/>
      <c r="E102" s="45"/>
      <c r="F102" s="45"/>
      <c r="G102" s="45"/>
      <c r="H102" s="45"/>
      <c r="I102" s="45"/>
      <c r="J102" s="45"/>
      <c r="K102" s="45"/>
      <c r="L102" s="45"/>
      <c r="M102" s="45"/>
      <c r="N102" s="38"/>
      <c r="O102" s="42"/>
      <c r="P102" s="42"/>
      <c r="Q102" s="42"/>
      <c r="R102" s="42"/>
      <c r="S102" s="66">
        <f t="shared" si="14"/>
        <v>0</v>
      </c>
      <c r="T102" s="66">
        <f t="shared" si="15"/>
        <v>0</v>
      </c>
      <c r="U102" s="66">
        <f t="shared" si="16"/>
        <v>0</v>
      </c>
      <c r="V102" s="66">
        <f t="shared" si="17"/>
        <v>0</v>
      </c>
      <c r="W102" s="66">
        <f t="shared" si="18"/>
        <v>0</v>
      </c>
      <c r="X102" s="43" t="str">
        <f t="shared" ca="1" si="19"/>
        <v/>
      </c>
      <c r="Y102" s="44" t="str">
        <f t="shared" ca="1" si="20"/>
        <v/>
      </c>
      <c r="Z102" s="160"/>
      <c r="AA102" s="160"/>
      <c r="AB102" s="160"/>
      <c r="AC102" s="160"/>
      <c r="AD102" s="160"/>
      <c r="AE102" s="160"/>
      <c r="AF102" s="63" t="e">
        <f t="shared" si="21"/>
        <v>#N/A</v>
      </c>
      <c r="AG102" s="63" t="e">
        <f t="shared" si="22"/>
        <v>#N/A</v>
      </c>
      <c r="AH102" s="64" t="e">
        <f t="shared" si="26"/>
        <v>#N/A</v>
      </c>
      <c r="AI102" s="65">
        <f t="shared" ca="1" si="23"/>
        <v>44511</v>
      </c>
      <c r="AJ102" s="66" t="e">
        <f t="shared" ca="1" si="27"/>
        <v>#N/A</v>
      </c>
      <c r="AK102" s="66">
        <f>SUMIFS(Cost!$E:$E,Cost!$B:$B,Blackvue!$B$102,Cost!$C:$C,Blackvue!O102)</f>
        <v>0</v>
      </c>
      <c r="AL102" s="66">
        <f>SUMIFS(Cost!$E:$E,Cost!$B:$B,Blackvue!$B$102,Cost!$C:$C,Blackvue!P102)</f>
        <v>0</v>
      </c>
      <c r="AM102" s="66">
        <f>SUMIFS(Cost!$E:$E,Cost!$B:$B,Blackvue!$B$102,Cost!$C:$C,Blackvue!Q102)</f>
        <v>0</v>
      </c>
      <c r="AN102" s="66">
        <f>SUMIFS(Cost!$E:$E,Cost!$B:$B,Blackvue!$B$102,Cost!$C:$C,Blackvue!R102)</f>
        <v>0</v>
      </c>
      <c r="AO102" s="66">
        <f t="shared" si="24"/>
        <v>0</v>
      </c>
      <c r="AP102" s="66">
        <f>SUMIFS(Cost!$F:$F,Cost!$B:$B,Blackvue!B102,Cost!$C:$C,Blackvue!O102)</f>
        <v>0</v>
      </c>
      <c r="AQ102" s="66">
        <f>SUMIFS(Cost!$F:$F,Cost!$B:$B,Blackvue!B102,Cost!$C:$C,Blackvue!P102)</f>
        <v>0</v>
      </c>
      <c r="AR102" s="66">
        <f>SUMIFS(Cost!$F:$F,Cost!$B:$B,Blackvue!B102,Cost!$C:$C,Blackvue!Q102)</f>
        <v>0</v>
      </c>
      <c r="AS102" s="66">
        <f>SUMIFS(Cost!$F:$F,Cost!$B:$B,Blackvue!B102,Cost!$C:$C,Blackvue!R102)</f>
        <v>0</v>
      </c>
      <c r="AT102" s="14" t="str">
        <f t="shared" si="25"/>
        <v/>
      </c>
    </row>
    <row r="103" spans="1:46" ht="15.75" thickBot="1">
      <c r="A103" s="41">
        <v>96</v>
      </c>
      <c r="B103" s="42" t="str">
        <f>IFERROR(VLOOKUP(AT103,Model!$A$3:$B$63,2,FALSE),"")</f>
        <v/>
      </c>
      <c r="C103" s="77"/>
      <c r="D103" s="45"/>
      <c r="E103" s="45"/>
      <c r="F103" s="45"/>
      <c r="G103" s="45"/>
      <c r="H103" s="45"/>
      <c r="I103" s="45"/>
      <c r="J103" s="45"/>
      <c r="K103" s="45"/>
      <c r="L103" s="45"/>
      <c r="M103" s="45"/>
      <c r="N103" s="38"/>
      <c r="O103" s="42"/>
      <c r="P103" s="42"/>
      <c r="Q103" s="42"/>
      <c r="R103" s="42"/>
      <c r="S103" s="66">
        <f t="shared" si="14"/>
        <v>0</v>
      </c>
      <c r="T103" s="66">
        <f t="shared" si="15"/>
        <v>0</v>
      </c>
      <c r="U103" s="66">
        <f t="shared" si="16"/>
        <v>0</v>
      </c>
      <c r="V103" s="66">
        <f t="shared" si="17"/>
        <v>0</v>
      </c>
      <c r="W103" s="66">
        <f t="shared" si="18"/>
        <v>0</v>
      </c>
      <c r="X103" s="43" t="str">
        <f t="shared" ca="1" si="19"/>
        <v/>
      </c>
      <c r="Y103" s="44" t="str">
        <f t="shared" ca="1" si="20"/>
        <v/>
      </c>
      <c r="Z103" s="160"/>
      <c r="AA103" s="160"/>
      <c r="AB103" s="160"/>
      <c r="AC103" s="160"/>
      <c r="AD103" s="160"/>
      <c r="AE103" s="160"/>
      <c r="AF103" s="63" t="e">
        <f t="shared" si="21"/>
        <v>#N/A</v>
      </c>
      <c r="AG103" s="63" t="e">
        <f t="shared" si="22"/>
        <v>#N/A</v>
      </c>
      <c r="AH103" s="64" t="e">
        <f t="shared" si="26"/>
        <v>#N/A</v>
      </c>
      <c r="AI103" s="65">
        <f t="shared" ca="1" si="23"/>
        <v>44511</v>
      </c>
      <c r="AJ103" s="66" t="e">
        <f t="shared" ca="1" si="27"/>
        <v>#N/A</v>
      </c>
      <c r="AK103" s="66">
        <f>SUMIFS(Cost!$E:$E,Cost!$B:$B,Blackvue!$B$103,Cost!$C:$C,Blackvue!O103)</f>
        <v>0</v>
      </c>
      <c r="AL103" s="66">
        <f>SUMIFS(Cost!$E:$E,Cost!$B:$B,Blackvue!$B$103,Cost!$C:$C,Blackvue!P103)</f>
        <v>0</v>
      </c>
      <c r="AM103" s="66">
        <f>SUMIFS(Cost!$E:$E,Cost!$B:$B,Blackvue!$B$103,Cost!$C:$C,Blackvue!Q103)</f>
        <v>0</v>
      </c>
      <c r="AN103" s="66">
        <f>SUMIFS(Cost!$E:$E,Cost!$B:$B,Blackvue!$B$103,Cost!$C:$C,Blackvue!R103)</f>
        <v>0</v>
      </c>
      <c r="AO103" s="66">
        <f t="shared" si="24"/>
        <v>0</v>
      </c>
      <c r="AP103" s="66">
        <f>SUMIFS(Cost!$F:$F,Cost!$B:$B,Blackvue!B103,Cost!$C:$C,Blackvue!O103)</f>
        <v>0</v>
      </c>
      <c r="AQ103" s="66">
        <f>SUMIFS(Cost!$F:$F,Cost!$B:$B,Blackvue!B103,Cost!$C:$C,Blackvue!P103)</f>
        <v>0</v>
      </c>
      <c r="AR103" s="66">
        <f>SUMIFS(Cost!$F:$F,Cost!$B:$B,Blackvue!B103,Cost!$C:$C,Blackvue!Q103)</f>
        <v>0</v>
      </c>
      <c r="AS103" s="66">
        <f>SUMIFS(Cost!$F:$F,Cost!$B:$B,Blackvue!B103,Cost!$C:$C,Blackvue!R103)</f>
        <v>0</v>
      </c>
      <c r="AT103" s="14" t="str">
        <f t="shared" si="25"/>
        <v/>
      </c>
    </row>
    <row r="104" spans="1:46" ht="15.75" thickBot="1">
      <c r="A104" s="41">
        <v>97</v>
      </c>
      <c r="B104" s="42" t="str">
        <f>IFERROR(VLOOKUP(AT104,Model!$A$3:$B$63,2,FALSE),"")</f>
        <v/>
      </c>
      <c r="C104" s="77"/>
      <c r="D104" s="45"/>
      <c r="E104" s="45"/>
      <c r="F104" s="45"/>
      <c r="G104" s="45"/>
      <c r="H104" s="45"/>
      <c r="I104" s="45"/>
      <c r="J104" s="45"/>
      <c r="K104" s="45"/>
      <c r="L104" s="45"/>
      <c r="M104" s="45"/>
      <c r="N104" s="38"/>
      <c r="O104" s="42"/>
      <c r="P104" s="42"/>
      <c r="Q104" s="42"/>
      <c r="R104" s="42"/>
      <c r="S104" s="66">
        <f t="shared" si="14"/>
        <v>0</v>
      </c>
      <c r="T104" s="66">
        <f t="shared" si="15"/>
        <v>0</v>
      </c>
      <c r="U104" s="66">
        <f t="shared" si="16"/>
        <v>0</v>
      </c>
      <c r="V104" s="66">
        <f t="shared" si="17"/>
        <v>0</v>
      </c>
      <c r="W104" s="66">
        <f t="shared" si="18"/>
        <v>0</v>
      </c>
      <c r="X104" s="43" t="str">
        <f t="shared" ca="1" si="19"/>
        <v/>
      </c>
      <c r="Y104" s="44" t="str">
        <f t="shared" ca="1" si="20"/>
        <v/>
      </c>
      <c r="Z104" s="160"/>
      <c r="AA104" s="160"/>
      <c r="AB104" s="160"/>
      <c r="AC104" s="160"/>
      <c r="AD104" s="160"/>
      <c r="AE104" s="160"/>
      <c r="AF104" s="63" t="e">
        <f t="shared" si="21"/>
        <v>#N/A</v>
      </c>
      <c r="AG104" s="63" t="e">
        <f t="shared" si="22"/>
        <v>#N/A</v>
      </c>
      <c r="AH104" s="64" t="e">
        <f t="shared" si="26"/>
        <v>#N/A</v>
      </c>
      <c r="AI104" s="65">
        <f t="shared" ca="1" si="23"/>
        <v>44511</v>
      </c>
      <c r="AJ104" s="66" t="e">
        <f t="shared" ca="1" si="27"/>
        <v>#N/A</v>
      </c>
      <c r="AK104" s="66">
        <f>SUMIFS(Cost!$E:$E,Cost!$B:$B,Blackvue!$B$104,Cost!$C:$C,Blackvue!O104)</f>
        <v>0</v>
      </c>
      <c r="AL104" s="66">
        <f>SUMIFS(Cost!$E:$E,Cost!$B:$B,Blackvue!$B$104,Cost!$C:$C,Blackvue!P104)</f>
        <v>0</v>
      </c>
      <c r="AM104" s="66">
        <f>SUMIFS(Cost!$E:$E,Cost!$B:$B,Blackvue!$B$104,Cost!$C:$C,Blackvue!Q104)</f>
        <v>0</v>
      </c>
      <c r="AN104" s="66">
        <f>SUMIFS(Cost!$E:$E,Cost!$B:$B,Blackvue!$B$104,Cost!$C:$C,Blackvue!R104)</f>
        <v>0</v>
      </c>
      <c r="AO104" s="66">
        <f t="shared" si="24"/>
        <v>0</v>
      </c>
      <c r="AP104" s="66">
        <f>SUMIFS(Cost!$F:$F,Cost!$B:$B,Blackvue!B104,Cost!$C:$C,Blackvue!O104)</f>
        <v>0</v>
      </c>
      <c r="AQ104" s="66">
        <f>SUMIFS(Cost!$F:$F,Cost!$B:$B,Blackvue!B104,Cost!$C:$C,Blackvue!P104)</f>
        <v>0</v>
      </c>
      <c r="AR104" s="66">
        <f>SUMIFS(Cost!$F:$F,Cost!$B:$B,Blackvue!B104,Cost!$C:$C,Blackvue!Q104)</f>
        <v>0</v>
      </c>
      <c r="AS104" s="66">
        <f>SUMIFS(Cost!$F:$F,Cost!$B:$B,Blackvue!B104,Cost!$C:$C,Blackvue!R104)</f>
        <v>0</v>
      </c>
      <c r="AT104" s="14" t="str">
        <f t="shared" si="25"/>
        <v/>
      </c>
    </row>
    <row r="105" spans="1:46" ht="15.75" thickBot="1">
      <c r="A105" s="41">
        <v>98</v>
      </c>
      <c r="B105" s="42" t="str">
        <f>IFERROR(VLOOKUP(AT105,Model!$A$3:$B$63,2,FALSE),"")</f>
        <v/>
      </c>
      <c r="C105" s="77"/>
      <c r="D105" s="45"/>
      <c r="E105" s="45"/>
      <c r="F105" s="45"/>
      <c r="G105" s="45"/>
      <c r="H105" s="45"/>
      <c r="I105" s="45"/>
      <c r="J105" s="45"/>
      <c r="K105" s="45"/>
      <c r="L105" s="45"/>
      <c r="M105" s="45"/>
      <c r="N105" s="38"/>
      <c r="O105" s="42"/>
      <c r="P105" s="42"/>
      <c r="Q105" s="42"/>
      <c r="R105" s="42"/>
      <c r="S105" s="66">
        <f t="shared" si="14"/>
        <v>0</v>
      </c>
      <c r="T105" s="66">
        <f t="shared" si="15"/>
        <v>0</v>
      </c>
      <c r="U105" s="66">
        <f t="shared" si="16"/>
        <v>0</v>
      </c>
      <c r="V105" s="66">
        <f t="shared" si="17"/>
        <v>0</v>
      </c>
      <c r="W105" s="66">
        <f t="shared" si="18"/>
        <v>0</v>
      </c>
      <c r="X105" s="43" t="str">
        <f t="shared" ca="1" si="19"/>
        <v/>
      </c>
      <c r="Y105" s="44" t="str">
        <f t="shared" ca="1" si="20"/>
        <v/>
      </c>
      <c r="Z105" s="160"/>
      <c r="AA105" s="160"/>
      <c r="AB105" s="160"/>
      <c r="AC105" s="160"/>
      <c r="AD105" s="160"/>
      <c r="AE105" s="160"/>
      <c r="AF105" s="63" t="e">
        <f t="shared" si="21"/>
        <v>#N/A</v>
      </c>
      <c r="AG105" s="63" t="e">
        <f t="shared" si="22"/>
        <v>#N/A</v>
      </c>
      <c r="AH105" s="64" t="e">
        <f t="shared" si="26"/>
        <v>#N/A</v>
      </c>
      <c r="AI105" s="65">
        <f t="shared" ca="1" si="23"/>
        <v>44511</v>
      </c>
      <c r="AJ105" s="66" t="e">
        <f t="shared" ca="1" si="27"/>
        <v>#N/A</v>
      </c>
      <c r="AK105" s="66">
        <f>SUMIFS(Cost!$E:$E,Cost!$B:$B,Blackvue!$B$105,Cost!$C:$C,Blackvue!O105)</f>
        <v>0</v>
      </c>
      <c r="AL105" s="66">
        <f>SUMIFS(Cost!$E:$E,Cost!$B:$B,Blackvue!$B$105,Cost!$C:$C,Blackvue!P105)</f>
        <v>0</v>
      </c>
      <c r="AM105" s="66">
        <f>SUMIFS(Cost!$E:$E,Cost!$B:$B,Blackvue!$B$105,Cost!$C:$C,Blackvue!Q105)</f>
        <v>0</v>
      </c>
      <c r="AN105" s="66">
        <f>SUMIFS(Cost!$E:$E,Cost!$B:$B,Blackvue!$B$105,Cost!$C:$C,Blackvue!R105)</f>
        <v>0</v>
      </c>
      <c r="AO105" s="66">
        <f t="shared" si="24"/>
        <v>0</v>
      </c>
      <c r="AP105" s="66">
        <f>SUMIFS(Cost!$F:$F,Cost!$B:$B,Blackvue!B105,Cost!$C:$C,Blackvue!O105)</f>
        <v>0</v>
      </c>
      <c r="AQ105" s="66">
        <f>SUMIFS(Cost!$F:$F,Cost!$B:$B,Blackvue!B105,Cost!$C:$C,Blackvue!P105)</f>
        <v>0</v>
      </c>
      <c r="AR105" s="66">
        <f>SUMIFS(Cost!$F:$F,Cost!$B:$B,Blackvue!B105,Cost!$C:$C,Blackvue!Q105)</f>
        <v>0</v>
      </c>
      <c r="AS105" s="66">
        <f>SUMIFS(Cost!$F:$F,Cost!$B:$B,Blackvue!B105,Cost!$C:$C,Blackvue!R105)</f>
        <v>0</v>
      </c>
      <c r="AT105" s="14" t="str">
        <f t="shared" si="25"/>
        <v/>
      </c>
    </row>
    <row r="106" spans="1:46" ht="15.75" thickBot="1">
      <c r="A106" s="41">
        <v>99</v>
      </c>
      <c r="B106" s="42" t="str">
        <f>IFERROR(VLOOKUP(AT106,Model!$A$3:$B$63,2,FALSE),"")</f>
        <v/>
      </c>
      <c r="C106" s="77"/>
      <c r="D106" s="45"/>
      <c r="E106" s="45"/>
      <c r="F106" s="45"/>
      <c r="G106" s="45"/>
      <c r="H106" s="45"/>
      <c r="I106" s="45"/>
      <c r="J106" s="45"/>
      <c r="K106" s="45"/>
      <c r="L106" s="45"/>
      <c r="M106" s="45"/>
      <c r="N106" s="38"/>
      <c r="O106" s="42"/>
      <c r="P106" s="42"/>
      <c r="Q106" s="42"/>
      <c r="R106" s="42"/>
      <c r="S106" s="66">
        <f t="shared" si="14"/>
        <v>0</v>
      </c>
      <c r="T106" s="66">
        <f t="shared" si="15"/>
        <v>0</v>
      </c>
      <c r="U106" s="66">
        <f t="shared" si="16"/>
        <v>0</v>
      </c>
      <c r="V106" s="66">
        <f t="shared" si="17"/>
        <v>0</v>
      </c>
      <c r="W106" s="66">
        <f t="shared" si="18"/>
        <v>0</v>
      </c>
      <c r="X106" s="43" t="str">
        <f t="shared" ca="1" si="19"/>
        <v/>
      </c>
      <c r="Y106" s="44" t="str">
        <f t="shared" ca="1" si="20"/>
        <v/>
      </c>
      <c r="Z106" s="160"/>
      <c r="AA106" s="160"/>
      <c r="AB106" s="160"/>
      <c r="AC106" s="160"/>
      <c r="AD106" s="160"/>
      <c r="AE106" s="160"/>
      <c r="AF106" s="63" t="e">
        <f t="shared" si="21"/>
        <v>#N/A</v>
      </c>
      <c r="AG106" s="63" t="e">
        <f t="shared" si="22"/>
        <v>#N/A</v>
      </c>
      <c r="AH106" s="64" t="e">
        <f t="shared" si="26"/>
        <v>#N/A</v>
      </c>
      <c r="AI106" s="65">
        <f t="shared" ca="1" si="23"/>
        <v>44511</v>
      </c>
      <c r="AJ106" s="66" t="e">
        <f t="shared" ca="1" si="27"/>
        <v>#N/A</v>
      </c>
      <c r="AK106" s="66">
        <f>SUMIFS(Cost!$E:$E,Cost!$B:$B,Blackvue!$B$106,Cost!$C:$C,Blackvue!O106)</f>
        <v>0</v>
      </c>
      <c r="AL106" s="66">
        <f>SUMIFS(Cost!$E:$E,Cost!$B:$B,Blackvue!$B$106,Cost!$C:$C,Blackvue!P106)</f>
        <v>0</v>
      </c>
      <c r="AM106" s="66">
        <f>SUMIFS(Cost!$E:$E,Cost!$B:$B,Blackvue!$B$106,Cost!$C:$C,Blackvue!Q106)</f>
        <v>0</v>
      </c>
      <c r="AN106" s="66">
        <f>SUMIFS(Cost!$E:$E,Cost!$B:$B,Blackvue!$B$106,Cost!$C:$C,Blackvue!R106)</f>
        <v>0</v>
      </c>
      <c r="AO106" s="66">
        <f t="shared" si="24"/>
        <v>0</v>
      </c>
      <c r="AP106" s="66">
        <f>SUMIFS(Cost!$F:$F,Cost!$B:$B,Blackvue!B106,Cost!$C:$C,Blackvue!O106)</f>
        <v>0</v>
      </c>
      <c r="AQ106" s="66">
        <f>SUMIFS(Cost!$F:$F,Cost!$B:$B,Blackvue!B106,Cost!$C:$C,Blackvue!P106)</f>
        <v>0</v>
      </c>
      <c r="AR106" s="66">
        <f>SUMIFS(Cost!$F:$F,Cost!$B:$B,Blackvue!B106,Cost!$C:$C,Blackvue!Q106)</f>
        <v>0</v>
      </c>
      <c r="AS106" s="66">
        <f>SUMIFS(Cost!$F:$F,Cost!$B:$B,Blackvue!B106,Cost!$C:$C,Blackvue!R106)</f>
        <v>0</v>
      </c>
      <c r="AT106" s="14" t="str">
        <f t="shared" si="25"/>
        <v/>
      </c>
    </row>
    <row r="107" spans="1:46" ht="15.75" thickBot="1">
      <c r="A107" s="41">
        <v>100</v>
      </c>
      <c r="B107" s="42" t="str">
        <f>IFERROR(VLOOKUP(AT107,Model!$A$3:$B$63,2,FALSE),"")</f>
        <v/>
      </c>
      <c r="C107" s="77"/>
      <c r="D107" s="45"/>
      <c r="E107" s="45"/>
      <c r="F107" s="45"/>
      <c r="G107" s="45"/>
      <c r="H107" s="45"/>
      <c r="I107" s="45"/>
      <c r="J107" s="45"/>
      <c r="K107" s="45"/>
      <c r="L107" s="45"/>
      <c r="M107" s="45"/>
      <c r="N107" s="38"/>
      <c r="O107" s="42"/>
      <c r="P107" s="42"/>
      <c r="Q107" s="42"/>
      <c r="R107" s="42"/>
      <c r="S107" s="66">
        <f t="shared" si="14"/>
        <v>0</v>
      </c>
      <c r="T107" s="66">
        <f t="shared" si="15"/>
        <v>0</v>
      </c>
      <c r="U107" s="66">
        <f t="shared" si="16"/>
        <v>0</v>
      </c>
      <c r="V107" s="66">
        <f t="shared" si="17"/>
        <v>0</v>
      </c>
      <c r="W107" s="66">
        <f t="shared" si="18"/>
        <v>0</v>
      </c>
      <c r="X107" s="43" t="str">
        <f t="shared" ca="1" si="19"/>
        <v/>
      </c>
      <c r="Y107" s="44" t="str">
        <f t="shared" ca="1" si="20"/>
        <v/>
      </c>
      <c r="Z107" s="160"/>
      <c r="AA107" s="160"/>
      <c r="AB107" s="160"/>
      <c r="AC107" s="160"/>
      <c r="AD107" s="160"/>
      <c r="AE107" s="160"/>
      <c r="AF107" s="63" t="e">
        <f t="shared" si="21"/>
        <v>#N/A</v>
      </c>
      <c r="AG107" s="63" t="e">
        <f t="shared" si="22"/>
        <v>#N/A</v>
      </c>
      <c r="AH107" s="64" t="e">
        <f t="shared" si="26"/>
        <v>#N/A</v>
      </c>
      <c r="AI107" s="65">
        <f t="shared" ca="1" si="23"/>
        <v>44511</v>
      </c>
      <c r="AJ107" s="66" t="e">
        <f t="shared" ca="1" si="27"/>
        <v>#N/A</v>
      </c>
      <c r="AK107" s="66">
        <f>SUMIFS(Cost!$E:$E,Cost!$B:$B,Blackvue!$B$107,Cost!$C:$C,Blackvue!O107)</f>
        <v>0</v>
      </c>
      <c r="AL107" s="66">
        <f>SUMIFS(Cost!$E:$E,Cost!$B:$B,Blackvue!$B$107,Cost!$C:$C,Blackvue!P107)</f>
        <v>0</v>
      </c>
      <c r="AM107" s="66">
        <f>SUMIFS(Cost!$E:$E,Cost!$B:$B,Blackvue!$B$107,Cost!$C:$C,Blackvue!Q107)</f>
        <v>0</v>
      </c>
      <c r="AN107" s="66">
        <f>SUMIFS(Cost!$E:$E,Cost!$B:$B,Blackvue!$B$107,Cost!$C:$C,Blackvue!R107)</f>
        <v>0</v>
      </c>
      <c r="AO107" s="66">
        <f t="shared" si="24"/>
        <v>0</v>
      </c>
      <c r="AP107" s="66">
        <f>SUMIFS(Cost!$F:$F,Cost!$B:$B,Blackvue!B107,Cost!$C:$C,Blackvue!O107)</f>
        <v>0</v>
      </c>
      <c r="AQ107" s="66">
        <f>SUMIFS(Cost!$F:$F,Cost!$B:$B,Blackvue!B107,Cost!$C:$C,Blackvue!P107)</f>
        <v>0</v>
      </c>
      <c r="AR107" s="66">
        <f>SUMIFS(Cost!$F:$F,Cost!$B:$B,Blackvue!B107,Cost!$C:$C,Blackvue!Q107)</f>
        <v>0</v>
      </c>
      <c r="AS107" s="66">
        <f>SUMIFS(Cost!$F:$F,Cost!$B:$B,Blackvue!B107,Cost!$C:$C,Blackvue!R107)</f>
        <v>0</v>
      </c>
      <c r="AT107" s="14" t="str">
        <f t="shared" si="25"/>
        <v/>
      </c>
    </row>
    <row r="108" spans="1:46" ht="15.75" thickBot="1">
      <c r="A108" s="41">
        <v>101</v>
      </c>
      <c r="B108" s="42" t="str">
        <f>IFERROR(VLOOKUP(AT108,Model!$A$3:$B$63,2,FALSE),"")</f>
        <v/>
      </c>
      <c r="C108" s="77"/>
      <c r="D108" s="45"/>
      <c r="E108" s="45"/>
      <c r="F108" s="45"/>
      <c r="G108" s="45"/>
      <c r="H108" s="45"/>
      <c r="I108" s="45"/>
      <c r="J108" s="45"/>
      <c r="K108" s="45"/>
      <c r="L108" s="45"/>
      <c r="M108" s="45"/>
      <c r="N108" s="38"/>
      <c r="O108" s="42"/>
      <c r="P108" s="42"/>
      <c r="Q108" s="42"/>
      <c r="R108" s="42"/>
      <c r="S108" s="66">
        <f t="shared" si="14"/>
        <v>0</v>
      </c>
      <c r="T108" s="66">
        <f t="shared" si="15"/>
        <v>0</v>
      </c>
      <c r="U108" s="66">
        <f t="shared" si="16"/>
        <v>0</v>
      </c>
      <c r="V108" s="66">
        <f t="shared" si="17"/>
        <v>0</v>
      </c>
      <c r="W108" s="66">
        <f t="shared" si="18"/>
        <v>0</v>
      </c>
      <c r="X108" s="43" t="str">
        <f t="shared" ca="1" si="19"/>
        <v/>
      </c>
      <c r="Y108" s="44" t="str">
        <f t="shared" ca="1" si="20"/>
        <v/>
      </c>
      <c r="Z108" s="160"/>
      <c r="AA108" s="160"/>
      <c r="AB108" s="160"/>
      <c r="AC108" s="160"/>
      <c r="AD108" s="160"/>
      <c r="AE108" s="160"/>
      <c r="AF108" s="63" t="e">
        <f t="shared" si="21"/>
        <v>#N/A</v>
      </c>
      <c r="AG108" s="63" t="e">
        <f t="shared" si="22"/>
        <v>#N/A</v>
      </c>
      <c r="AH108" s="64" t="e">
        <f t="shared" si="26"/>
        <v>#N/A</v>
      </c>
      <c r="AI108" s="65">
        <f t="shared" ca="1" si="23"/>
        <v>44511</v>
      </c>
      <c r="AJ108" s="66" t="e">
        <f t="shared" ca="1" si="27"/>
        <v>#N/A</v>
      </c>
      <c r="AK108" s="66">
        <f>SUMIFS(Cost!$E:$E,Cost!$B:$B,Blackvue!$B$108,Cost!$C:$C,Blackvue!O108)</f>
        <v>0</v>
      </c>
      <c r="AL108" s="66">
        <f>SUMIFS(Cost!$E:$E,Cost!$B:$B,Blackvue!$B$108,Cost!$C:$C,Blackvue!P108)</f>
        <v>0</v>
      </c>
      <c r="AM108" s="66">
        <f>SUMIFS(Cost!$E:$E,Cost!$B:$B,Blackvue!$B$108,Cost!$C:$C,Blackvue!Q108)</f>
        <v>0</v>
      </c>
      <c r="AN108" s="66">
        <f>SUMIFS(Cost!$E:$E,Cost!$B:$B,Blackvue!$B$108,Cost!$C:$C,Blackvue!R108)</f>
        <v>0</v>
      </c>
      <c r="AO108" s="66">
        <f t="shared" si="24"/>
        <v>0</v>
      </c>
      <c r="AP108" s="66">
        <f>SUMIFS(Cost!$F:$F,Cost!$B:$B,Blackvue!B108,Cost!$C:$C,Blackvue!O108)</f>
        <v>0</v>
      </c>
      <c r="AQ108" s="66">
        <f>SUMIFS(Cost!$F:$F,Cost!$B:$B,Blackvue!B108,Cost!$C:$C,Blackvue!P108)</f>
        <v>0</v>
      </c>
      <c r="AR108" s="66">
        <f>SUMIFS(Cost!$F:$F,Cost!$B:$B,Blackvue!B108,Cost!$C:$C,Blackvue!Q108)</f>
        <v>0</v>
      </c>
      <c r="AS108" s="66">
        <f>SUMIFS(Cost!$F:$F,Cost!$B:$B,Blackvue!B108,Cost!$C:$C,Blackvue!R108)</f>
        <v>0</v>
      </c>
      <c r="AT108" s="14" t="str">
        <f t="shared" si="25"/>
        <v/>
      </c>
    </row>
    <row r="109" spans="1:46" ht="15.75" thickBot="1">
      <c r="A109" s="41">
        <v>102</v>
      </c>
      <c r="B109" s="42" t="str">
        <f>IFERROR(VLOOKUP(AT109,Model!$A$3:$B$63,2,FALSE),"")</f>
        <v/>
      </c>
      <c r="C109" s="77"/>
      <c r="D109" s="45"/>
      <c r="E109" s="45"/>
      <c r="F109" s="45"/>
      <c r="G109" s="45"/>
      <c r="H109" s="45"/>
      <c r="I109" s="45"/>
      <c r="J109" s="45"/>
      <c r="K109" s="45"/>
      <c r="L109" s="45"/>
      <c r="M109" s="45"/>
      <c r="N109" s="38"/>
      <c r="O109" s="42"/>
      <c r="P109" s="42"/>
      <c r="Q109" s="42"/>
      <c r="R109" s="42"/>
      <c r="S109" s="66">
        <f t="shared" si="14"/>
        <v>0</v>
      </c>
      <c r="T109" s="66">
        <f t="shared" si="15"/>
        <v>0</v>
      </c>
      <c r="U109" s="66">
        <f t="shared" si="16"/>
        <v>0</v>
      </c>
      <c r="V109" s="66">
        <f t="shared" si="17"/>
        <v>0</v>
      </c>
      <c r="W109" s="66">
        <f t="shared" si="18"/>
        <v>0</v>
      </c>
      <c r="X109" s="43" t="str">
        <f t="shared" ca="1" si="19"/>
        <v/>
      </c>
      <c r="Y109" s="44" t="str">
        <f t="shared" ca="1" si="20"/>
        <v/>
      </c>
      <c r="Z109" s="160"/>
      <c r="AA109" s="160"/>
      <c r="AB109" s="160"/>
      <c r="AC109" s="160"/>
      <c r="AD109" s="160"/>
      <c r="AE109" s="160"/>
      <c r="AF109" s="63" t="e">
        <f t="shared" si="21"/>
        <v>#N/A</v>
      </c>
      <c r="AG109" s="63" t="e">
        <f t="shared" si="22"/>
        <v>#N/A</v>
      </c>
      <c r="AH109" s="64" t="e">
        <f t="shared" si="26"/>
        <v>#N/A</v>
      </c>
      <c r="AI109" s="65">
        <f t="shared" ca="1" si="23"/>
        <v>44511</v>
      </c>
      <c r="AJ109" s="66" t="e">
        <f t="shared" ca="1" si="27"/>
        <v>#N/A</v>
      </c>
      <c r="AK109" s="66">
        <f>SUMIFS(Cost!$E:$E,Cost!$B:$B,Blackvue!$B$109,Cost!$C:$C,Blackvue!O109)</f>
        <v>0</v>
      </c>
      <c r="AL109" s="66">
        <f>SUMIFS(Cost!$E:$E,Cost!$B:$B,Blackvue!$B$109,Cost!$C:$C,Blackvue!P109)</f>
        <v>0</v>
      </c>
      <c r="AM109" s="66">
        <f>SUMIFS(Cost!$E:$E,Cost!$B:$B,Blackvue!$B$109,Cost!$C:$C,Blackvue!Q109)</f>
        <v>0</v>
      </c>
      <c r="AN109" s="66">
        <f>SUMIFS(Cost!$E:$E,Cost!$B:$B,Blackvue!$B$109,Cost!$C:$C,Blackvue!R109)</f>
        <v>0</v>
      </c>
      <c r="AO109" s="66">
        <f t="shared" si="24"/>
        <v>0</v>
      </c>
      <c r="AP109" s="66">
        <f>SUMIFS(Cost!$F:$F,Cost!$B:$B,Blackvue!B109,Cost!$C:$C,Blackvue!O109)</f>
        <v>0</v>
      </c>
      <c r="AQ109" s="66">
        <f>SUMIFS(Cost!$F:$F,Cost!$B:$B,Blackvue!B109,Cost!$C:$C,Blackvue!P109)</f>
        <v>0</v>
      </c>
      <c r="AR109" s="66">
        <f>SUMIFS(Cost!$F:$F,Cost!$B:$B,Blackvue!B109,Cost!$C:$C,Blackvue!Q109)</f>
        <v>0</v>
      </c>
      <c r="AS109" s="66">
        <f>SUMIFS(Cost!$F:$F,Cost!$B:$B,Blackvue!B109,Cost!$C:$C,Blackvue!R109)</f>
        <v>0</v>
      </c>
      <c r="AT109" s="14" t="str">
        <f t="shared" si="25"/>
        <v/>
      </c>
    </row>
    <row r="110" spans="1:46" ht="15.75" thickBot="1">
      <c r="A110" s="41">
        <v>103</v>
      </c>
      <c r="B110" s="42" t="str">
        <f>IFERROR(VLOOKUP(AT110,Model!$A$3:$B$63,2,FALSE),"")</f>
        <v/>
      </c>
      <c r="C110" s="77"/>
      <c r="D110" s="45"/>
      <c r="E110" s="45"/>
      <c r="F110" s="45"/>
      <c r="G110" s="45"/>
      <c r="H110" s="45"/>
      <c r="I110" s="45"/>
      <c r="J110" s="45"/>
      <c r="K110" s="45"/>
      <c r="L110" s="45"/>
      <c r="M110" s="45"/>
      <c r="N110" s="38"/>
      <c r="O110" s="42"/>
      <c r="P110" s="42"/>
      <c r="Q110" s="42"/>
      <c r="R110" s="42"/>
      <c r="S110" s="66">
        <f t="shared" si="14"/>
        <v>0</v>
      </c>
      <c r="T110" s="66">
        <f t="shared" si="15"/>
        <v>0</v>
      </c>
      <c r="U110" s="66">
        <f t="shared" si="16"/>
        <v>0</v>
      </c>
      <c r="V110" s="66">
        <f t="shared" si="17"/>
        <v>0</v>
      </c>
      <c r="W110" s="66">
        <f t="shared" si="18"/>
        <v>0</v>
      </c>
      <c r="X110" s="43" t="str">
        <f t="shared" ca="1" si="19"/>
        <v/>
      </c>
      <c r="Y110" s="44" t="str">
        <f t="shared" ca="1" si="20"/>
        <v/>
      </c>
      <c r="Z110" s="160"/>
      <c r="AA110" s="160"/>
      <c r="AB110" s="160"/>
      <c r="AC110" s="160"/>
      <c r="AD110" s="160"/>
      <c r="AE110" s="160"/>
      <c r="AF110" s="63" t="e">
        <f t="shared" si="21"/>
        <v>#N/A</v>
      </c>
      <c r="AG110" s="63" t="e">
        <f t="shared" si="22"/>
        <v>#N/A</v>
      </c>
      <c r="AH110" s="64" t="e">
        <f t="shared" ref="AH110:AH136" si="28">DATE(AF110,AG110,1)</f>
        <v>#N/A</v>
      </c>
      <c r="AI110" s="65">
        <f t="shared" ca="1" si="23"/>
        <v>44511</v>
      </c>
      <c r="AJ110" s="66" t="e">
        <f t="shared" ref="AJ110:AJ136" ca="1" si="29">DATEDIF(AH110,AI110,"M")</f>
        <v>#N/A</v>
      </c>
      <c r="AK110" s="66">
        <f>SUMIFS(Cost!$E:$E,Cost!$B:$B,Blackvue!$B$110,Cost!$C:$C,Blackvue!O110)</f>
        <v>0</v>
      </c>
      <c r="AL110" s="66">
        <f>SUMIFS(Cost!$E:$E,Cost!$B:$B,Blackvue!$B$110,Cost!$C:$C,Blackvue!P110)</f>
        <v>0</v>
      </c>
      <c r="AM110" s="66">
        <f>SUMIFS(Cost!$E:$E,Cost!$B:$B,Blackvue!$B$110,Cost!$C:$C,Blackvue!Q110)</f>
        <v>0</v>
      </c>
      <c r="AN110" s="66">
        <f>SUMIFS(Cost!$E:$E,Cost!$B:$B,Blackvue!$B$110,Cost!$C:$C,Blackvue!R110)</f>
        <v>0</v>
      </c>
      <c r="AO110" s="66">
        <f t="shared" si="24"/>
        <v>0</v>
      </c>
      <c r="AP110" s="66">
        <f>SUMIFS(Cost!$F:$F,Cost!$B:$B,Blackvue!B110,Cost!$C:$C,Blackvue!O110)</f>
        <v>0</v>
      </c>
      <c r="AQ110" s="66">
        <f>SUMIFS(Cost!$F:$F,Cost!$B:$B,Blackvue!B110,Cost!$C:$C,Blackvue!P110)</f>
        <v>0</v>
      </c>
      <c r="AR110" s="66">
        <f>SUMIFS(Cost!$F:$F,Cost!$B:$B,Blackvue!B110,Cost!$C:$C,Blackvue!Q110)</f>
        <v>0</v>
      </c>
      <c r="AS110" s="66">
        <f>SUMIFS(Cost!$F:$F,Cost!$B:$B,Blackvue!B110,Cost!$C:$C,Blackvue!R110)</f>
        <v>0</v>
      </c>
      <c r="AT110" s="14" t="str">
        <f t="shared" si="25"/>
        <v/>
      </c>
    </row>
    <row r="111" spans="1:46" ht="15.75" thickBot="1">
      <c r="A111" s="41">
        <v>104</v>
      </c>
      <c r="B111" s="42" t="str">
        <f>IFERROR(VLOOKUP(AT111,Model!$A$3:$B$63,2,FALSE),"")</f>
        <v/>
      </c>
      <c r="C111" s="77"/>
      <c r="D111" s="45"/>
      <c r="E111" s="45"/>
      <c r="F111" s="45"/>
      <c r="G111" s="45"/>
      <c r="H111" s="45"/>
      <c r="I111" s="45"/>
      <c r="J111" s="45"/>
      <c r="K111" s="45"/>
      <c r="L111" s="45"/>
      <c r="M111" s="45"/>
      <c r="N111" s="38"/>
      <c r="O111" s="42"/>
      <c r="P111" s="42"/>
      <c r="Q111" s="42"/>
      <c r="R111" s="42"/>
      <c r="S111" s="66">
        <f t="shared" si="14"/>
        <v>0</v>
      </c>
      <c r="T111" s="66">
        <f t="shared" si="15"/>
        <v>0</v>
      </c>
      <c r="U111" s="66">
        <f t="shared" si="16"/>
        <v>0</v>
      </c>
      <c r="V111" s="66">
        <f t="shared" si="17"/>
        <v>0</v>
      </c>
      <c r="W111" s="66">
        <f t="shared" si="18"/>
        <v>0</v>
      </c>
      <c r="X111" s="43" t="str">
        <f t="shared" ca="1" si="19"/>
        <v/>
      </c>
      <c r="Y111" s="44" t="str">
        <f t="shared" ca="1" si="20"/>
        <v/>
      </c>
      <c r="Z111" s="160"/>
      <c r="AA111" s="160"/>
      <c r="AB111" s="160"/>
      <c r="AC111" s="160"/>
      <c r="AD111" s="160"/>
      <c r="AE111" s="160"/>
      <c r="AF111" s="63" t="e">
        <f t="shared" si="21"/>
        <v>#N/A</v>
      </c>
      <c r="AG111" s="63" t="e">
        <f t="shared" si="22"/>
        <v>#N/A</v>
      </c>
      <c r="AH111" s="64" t="e">
        <f t="shared" si="28"/>
        <v>#N/A</v>
      </c>
      <c r="AI111" s="65">
        <f t="shared" ca="1" si="23"/>
        <v>44511</v>
      </c>
      <c r="AJ111" s="66" t="e">
        <f t="shared" ca="1" si="29"/>
        <v>#N/A</v>
      </c>
      <c r="AK111" s="66">
        <f>SUMIFS(Cost!$E:$E,Cost!$B:$B,Blackvue!$B$111,Cost!$C:$C,Blackvue!O111)</f>
        <v>0</v>
      </c>
      <c r="AL111" s="66">
        <f>SUMIFS(Cost!$E:$E,Cost!$B:$B,Blackvue!$B$111,Cost!$C:$C,Blackvue!P111)</f>
        <v>0</v>
      </c>
      <c r="AM111" s="66">
        <f>SUMIFS(Cost!$E:$E,Cost!$B:$B,Blackvue!$B$111,Cost!$C:$C,Blackvue!Q111)</f>
        <v>0</v>
      </c>
      <c r="AN111" s="66">
        <f>SUMIFS(Cost!$E:$E,Cost!$B:$B,Blackvue!$B$111,Cost!$C:$C,Blackvue!R111)</f>
        <v>0</v>
      </c>
      <c r="AO111" s="66">
        <f t="shared" si="24"/>
        <v>0</v>
      </c>
      <c r="AP111" s="66">
        <f>SUMIFS(Cost!$F:$F,Cost!$B:$B,Blackvue!B111,Cost!$C:$C,Blackvue!O111)</f>
        <v>0</v>
      </c>
      <c r="AQ111" s="66">
        <f>SUMIFS(Cost!$F:$F,Cost!$B:$B,Blackvue!B111,Cost!$C:$C,Blackvue!P111)</f>
        <v>0</v>
      </c>
      <c r="AR111" s="66">
        <f>SUMIFS(Cost!$F:$F,Cost!$B:$B,Blackvue!B111,Cost!$C:$C,Blackvue!Q111)</f>
        <v>0</v>
      </c>
      <c r="AS111" s="66">
        <f>SUMIFS(Cost!$F:$F,Cost!$B:$B,Blackvue!B111,Cost!$C:$C,Blackvue!R111)</f>
        <v>0</v>
      </c>
      <c r="AT111" s="14" t="str">
        <f t="shared" si="25"/>
        <v/>
      </c>
    </row>
    <row r="112" spans="1:46" ht="15.75" thickBot="1">
      <c r="A112" s="41">
        <v>105</v>
      </c>
      <c r="B112" s="42" t="str">
        <f>IFERROR(VLOOKUP(AT112,Model!$A$3:$B$63,2,FALSE),"")</f>
        <v/>
      </c>
      <c r="C112" s="77"/>
      <c r="D112" s="45"/>
      <c r="E112" s="45"/>
      <c r="F112" s="45"/>
      <c r="G112" s="45"/>
      <c r="H112" s="45"/>
      <c r="I112" s="45"/>
      <c r="J112" s="45"/>
      <c r="K112" s="45"/>
      <c r="L112" s="45"/>
      <c r="M112" s="45"/>
      <c r="N112" s="38"/>
      <c r="O112" s="42"/>
      <c r="P112" s="42"/>
      <c r="Q112" s="42"/>
      <c r="R112" s="42"/>
      <c r="S112" s="66">
        <f t="shared" si="14"/>
        <v>0</v>
      </c>
      <c r="T112" s="66">
        <f t="shared" si="15"/>
        <v>0</v>
      </c>
      <c r="U112" s="66">
        <f t="shared" si="16"/>
        <v>0</v>
      </c>
      <c r="V112" s="66">
        <f t="shared" si="17"/>
        <v>0</v>
      </c>
      <c r="W112" s="66">
        <f t="shared" si="18"/>
        <v>0</v>
      </c>
      <c r="X112" s="43" t="str">
        <f t="shared" ca="1" si="19"/>
        <v/>
      </c>
      <c r="Y112" s="44" t="str">
        <f t="shared" ca="1" si="20"/>
        <v/>
      </c>
      <c r="Z112" s="160"/>
      <c r="AA112" s="160"/>
      <c r="AB112" s="160"/>
      <c r="AC112" s="160"/>
      <c r="AD112" s="160"/>
      <c r="AE112" s="160"/>
      <c r="AF112" s="63" t="e">
        <f t="shared" si="21"/>
        <v>#N/A</v>
      </c>
      <c r="AG112" s="63" t="e">
        <f t="shared" si="22"/>
        <v>#N/A</v>
      </c>
      <c r="AH112" s="64" t="e">
        <f t="shared" si="28"/>
        <v>#N/A</v>
      </c>
      <c r="AI112" s="65">
        <f t="shared" ca="1" si="23"/>
        <v>44511</v>
      </c>
      <c r="AJ112" s="66" t="e">
        <f t="shared" ca="1" si="29"/>
        <v>#N/A</v>
      </c>
      <c r="AK112" s="66">
        <f>SUMIFS(Cost!$E:$E,Cost!$B:$B,Blackvue!$B$112,Cost!$C:$C,Blackvue!O112)</f>
        <v>0</v>
      </c>
      <c r="AL112" s="66">
        <f>SUMIFS(Cost!$E:$E,Cost!$B:$B,Blackvue!$B$112,Cost!$C:$C,Blackvue!P112)</f>
        <v>0</v>
      </c>
      <c r="AM112" s="66">
        <f>SUMIFS(Cost!$E:$E,Cost!$B:$B,Blackvue!$B$112,Cost!$C:$C,Blackvue!Q112)</f>
        <v>0</v>
      </c>
      <c r="AN112" s="66">
        <f>SUMIFS(Cost!$E:$E,Cost!$B:$B,Blackvue!$B$112,Cost!$C:$C,Blackvue!R112)</f>
        <v>0</v>
      </c>
      <c r="AO112" s="66">
        <f t="shared" si="24"/>
        <v>0</v>
      </c>
      <c r="AP112" s="66">
        <f>SUMIFS(Cost!$F:$F,Cost!$B:$B,Blackvue!B112,Cost!$C:$C,Blackvue!O112)</f>
        <v>0</v>
      </c>
      <c r="AQ112" s="66">
        <f>SUMIFS(Cost!$F:$F,Cost!$B:$B,Blackvue!B112,Cost!$C:$C,Blackvue!P112)</f>
        <v>0</v>
      </c>
      <c r="AR112" s="66">
        <f>SUMIFS(Cost!$F:$F,Cost!$B:$B,Blackvue!B112,Cost!$C:$C,Blackvue!Q112)</f>
        <v>0</v>
      </c>
      <c r="AS112" s="66">
        <f>SUMIFS(Cost!$F:$F,Cost!$B:$B,Blackvue!B112,Cost!$C:$C,Blackvue!R112)</f>
        <v>0</v>
      </c>
      <c r="AT112" s="14" t="str">
        <f t="shared" si="25"/>
        <v/>
      </c>
    </row>
    <row r="113" spans="1:46" ht="15.75" thickBot="1">
      <c r="A113" s="41">
        <v>106</v>
      </c>
      <c r="B113" s="42" t="str">
        <f>IFERROR(VLOOKUP(AT113,Model!$A$3:$B$63,2,FALSE),"")</f>
        <v/>
      </c>
      <c r="C113" s="77"/>
      <c r="D113" s="45"/>
      <c r="E113" s="45"/>
      <c r="F113" s="45"/>
      <c r="G113" s="45"/>
      <c r="H113" s="45"/>
      <c r="I113" s="45"/>
      <c r="J113" s="45"/>
      <c r="K113" s="45"/>
      <c r="L113" s="46"/>
      <c r="M113" s="45"/>
      <c r="N113" s="38"/>
      <c r="O113" s="42"/>
      <c r="P113" s="42"/>
      <c r="Q113" s="42"/>
      <c r="R113" s="42"/>
      <c r="S113" s="66">
        <f t="shared" si="14"/>
        <v>0</v>
      </c>
      <c r="T113" s="66">
        <f t="shared" si="15"/>
        <v>0</v>
      </c>
      <c r="U113" s="66">
        <f t="shared" si="16"/>
        <v>0</v>
      </c>
      <c r="V113" s="66">
        <f t="shared" si="17"/>
        <v>0</v>
      </c>
      <c r="W113" s="66">
        <f t="shared" si="18"/>
        <v>0</v>
      </c>
      <c r="X113" s="43" t="str">
        <f t="shared" ca="1" si="19"/>
        <v/>
      </c>
      <c r="Y113" s="44" t="str">
        <f t="shared" ca="1" si="20"/>
        <v/>
      </c>
      <c r="Z113" s="160"/>
      <c r="AA113" s="160"/>
      <c r="AB113" s="160"/>
      <c r="AC113" s="160"/>
      <c r="AD113" s="160"/>
      <c r="AE113" s="160"/>
      <c r="AF113" s="63" t="e">
        <f t="shared" si="21"/>
        <v>#N/A</v>
      </c>
      <c r="AG113" s="63" t="e">
        <f t="shared" si="22"/>
        <v>#N/A</v>
      </c>
      <c r="AH113" s="64" t="e">
        <f t="shared" si="28"/>
        <v>#N/A</v>
      </c>
      <c r="AI113" s="65">
        <f t="shared" ca="1" si="23"/>
        <v>44511</v>
      </c>
      <c r="AJ113" s="66" t="e">
        <f t="shared" ca="1" si="29"/>
        <v>#N/A</v>
      </c>
      <c r="AK113" s="66">
        <f>SUMIFS(Cost!$E:$E,Cost!$B:$B,Blackvue!$B$113,Cost!$C:$C,Blackvue!O113)</f>
        <v>0</v>
      </c>
      <c r="AL113" s="66">
        <f>SUMIFS(Cost!$E:$E,Cost!$B:$B,Blackvue!$B$113,Cost!$C:$C,Blackvue!P113)</f>
        <v>0</v>
      </c>
      <c r="AM113" s="66">
        <f>SUMIFS(Cost!$E:$E,Cost!$B:$B,Blackvue!$B$113,Cost!$C:$C,Blackvue!Q113)</f>
        <v>0</v>
      </c>
      <c r="AN113" s="66">
        <f>SUMIFS(Cost!$E:$E,Cost!$B:$B,Blackvue!$B$113,Cost!$C:$C,Blackvue!R113)</f>
        <v>0</v>
      </c>
      <c r="AO113" s="66">
        <f t="shared" si="24"/>
        <v>0</v>
      </c>
      <c r="AP113" s="66">
        <f>SUMIFS(Cost!$F:$F,Cost!$B:$B,Blackvue!B113,Cost!$C:$C,Blackvue!O113)</f>
        <v>0</v>
      </c>
      <c r="AQ113" s="66">
        <f>SUMIFS(Cost!$F:$F,Cost!$B:$B,Blackvue!B113,Cost!$C:$C,Blackvue!P113)</f>
        <v>0</v>
      </c>
      <c r="AR113" s="66">
        <f>SUMIFS(Cost!$F:$F,Cost!$B:$B,Blackvue!B113,Cost!$C:$C,Blackvue!Q113)</f>
        <v>0</v>
      </c>
      <c r="AS113" s="66">
        <f>SUMIFS(Cost!$F:$F,Cost!$B:$B,Blackvue!B113,Cost!$C:$C,Blackvue!R113)</f>
        <v>0</v>
      </c>
      <c r="AT113" s="14" t="str">
        <f t="shared" si="25"/>
        <v/>
      </c>
    </row>
    <row r="114" spans="1:46" ht="15.75" thickBot="1">
      <c r="A114" s="41">
        <v>107</v>
      </c>
      <c r="B114" s="42" t="str">
        <f>IFERROR(VLOOKUP(AT114,Model!$A$3:$B$63,2,FALSE),"")</f>
        <v/>
      </c>
      <c r="C114" s="77"/>
      <c r="D114" s="45"/>
      <c r="E114" s="45"/>
      <c r="F114" s="45"/>
      <c r="G114" s="45"/>
      <c r="H114" s="45"/>
      <c r="I114" s="45"/>
      <c r="J114" s="45"/>
      <c r="K114" s="45"/>
      <c r="L114" s="46"/>
      <c r="M114" s="45"/>
      <c r="N114" s="38"/>
      <c r="O114" s="42"/>
      <c r="P114" s="42"/>
      <c r="Q114" s="42"/>
      <c r="R114" s="42"/>
      <c r="S114" s="66">
        <f t="shared" si="14"/>
        <v>0</v>
      </c>
      <c r="T114" s="66">
        <f t="shared" si="15"/>
        <v>0</v>
      </c>
      <c r="U114" s="66">
        <f t="shared" si="16"/>
        <v>0</v>
      </c>
      <c r="V114" s="66">
        <f t="shared" si="17"/>
        <v>0</v>
      </c>
      <c r="W114" s="66">
        <f t="shared" si="18"/>
        <v>0</v>
      </c>
      <c r="X114" s="43" t="str">
        <f t="shared" ca="1" si="19"/>
        <v/>
      </c>
      <c r="Y114" s="44" t="str">
        <f t="shared" ca="1" si="20"/>
        <v/>
      </c>
      <c r="Z114" s="160"/>
      <c r="AA114" s="160"/>
      <c r="AB114" s="160"/>
      <c r="AC114" s="160"/>
      <c r="AD114" s="160"/>
      <c r="AE114" s="160"/>
      <c r="AF114" s="63" t="e">
        <f t="shared" si="21"/>
        <v>#N/A</v>
      </c>
      <c r="AG114" s="63" t="e">
        <f t="shared" si="22"/>
        <v>#N/A</v>
      </c>
      <c r="AH114" s="64" t="e">
        <f t="shared" si="28"/>
        <v>#N/A</v>
      </c>
      <c r="AI114" s="65">
        <f t="shared" ca="1" si="23"/>
        <v>44511</v>
      </c>
      <c r="AJ114" s="66" t="e">
        <f t="shared" ca="1" si="29"/>
        <v>#N/A</v>
      </c>
      <c r="AK114" s="66">
        <f>SUMIFS(Cost!$E:$E,Cost!$B:$B,Blackvue!$B$114,Cost!$C:$C,Blackvue!O114)</f>
        <v>0</v>
      </c>
      <c r="AL114" s="66">
        <f>SUMIFS(Cost!$E:$E,Cost!$B:$B,Blackvue!$B$114,Cost!$C:$C,Blackvue!P114)</f>
        <v>0</v>
      </c>
      <c r="AM114" s="66">
        <f>SUMIFS(Cost!$E:$E,Cost!$B:$B,Blackvue!$B$114,Cost!$C:$C,Blackvue!Q114)</f>
        <v>0</v>
      </c>
      <c r="AN114" s="66">
        <f>SUMIFS(Cost!$E:$E,Cost!$B:$B,Blackvue!$B$114,Cost!$C:$C,Blackvue!R114)</f>
        <v>0</v>
      </c>
      <c r="AO114" s="66">
        <f t="shared" si="24"/>
        <v>0</v>
      </c>
      <c r="AP114" s="66">
        <f>SUMIFS(Cost!$F:$F,Cost!$B:$B,Blackvue!B114,Cost!$C:$C,Blackvue!O114)</f>
        <v>0</v>
      </c>
      <c r="AQ114" s="66">
        <f>SUMIFS(Cost!$F:$F,Cost!$B:$B,Blackvue!B114,Cost!$C:$C,Blackvue!P114)</f>
        <v>0</v>
      </c>
      <c r="AR114" s="66">
        <f>SUMIFS(Cost!$F:$F,Cost!$B:$B,Blackvue!B114,Cost!$C:$C,Blackvue!Q114)</f>
        <v>0</v>
      </c>
      <c r="AS114" s="66">
        <f>SUMIFS(Cost!$F:$F,Cost!$B:$B,Blackvue!B114,Cost!$C:$C,Blackvue!R114)</f>
        <v>0</v>
      </c>
      <c r="AT114" s="14" t="str">
        <f t="shared" si="25"/>
        <v/>
      </c>
    </row>
    <row r="115" spans="1:46" ht="15.75" thickBot="1">
      <c r="A115" s="41">
        <v>108</v>
      </c>
      <c r="B115" s="42" t="str">
        <f>IFERROR(VLOOKUP(AT115,Model!$A$3:$B$63,2,FALSE),"")</f>
        <v/>
      </c>
      <c r="C115" s="77"/>
      <c r="D115" s="45"/>
      <c r="E115" s="45"/>
      <c r="F115" s="45"/>
      <c r="G115" s="45"/>
      <c r="H115" s="45"/>
      <c r="I115" s="45"/>
      <c r="J115" s="45"/>
      <c r="K115" s="45"/>
      <c r="L115" s="46"/>
      <c r="M115" s="45"/>
      <c r="N115" s="38"/>
      <c r="O115" s="42"/>
      <c r="P115" s="42"/>
      <c r="Q115" s="42"/>
      <c r="R115" s="42"/>
      <c r="S115" s="66">
        <f t="shared" si="14"/>
        <v>0</v>
      </c>
      <c r="T115" s="66">
        <f t="shared" si="15"/>
        <v>0</v>
      </c>
      <c r="U115" s="66">
        <f t="shared" si="16"/>
        <v>0</v>
      </c>
      <c r="V115" s="66">
        <f t="shared" si="17"/>
        <v>0</v>
      </c>
      <c r="W115" s="66">
        <f t="shared" si="18"/>
        <v>0</v>
      </c>
      <c r="X115" s="43" t="str">
        <f t="shared" ca="1" si="19"/>
        <v/>
      </c>
      <c r="Y115" s="44" t="str">
        <f t="shared" ca="1" si="20"/>
        <v/>
      </c>
      <c r="Z115" s="160"/>
      <c r="AA115" s="160"/>
      <c r="AB115" s="160"/>
      <c r="AC115" s="160"/>
      <c r="AD115" s="160"/>
      <c r="AE115" s="160"/>
      <c r="AF115" s="63" t="e">
        <f t="shared" si="21"/>
        <v>#N/A</v>
      </c>
      <c r="AG115" s="63" t="e">
        <f t="shared" si="22"/>
        <v>#N/A</v>
      </c>
      <c r="AH115" s="64" t="e">
        <f t="shared" si="28"/>
        <v>#N/A</v>
      </c>
      <c r="AI115" s="65">
        <f t="shared" ca="1" si="23"/>
        <v>44511</v>
      </c>
      <c r="AJ115" s="66" t="e">
        <f t="shared" ca="1" si="29"/>
        <v>#N/A</v>
      </c>
      <c r="AK115" s="66">
        <f>SUMIFS(Cost!$E:$E,Cost!$B:$B,Blackvue!$B$115,Cost!$C:$C,Blackvue!O115)</f>
        <v>0</v>
      </c>
      <c r="AL115" s="66">
        <f>SUMIFS(Cost!$E:$E,Cost!$B:$B,Blackvue!$B$115,Cost!$C:$C,Blackvue!P115)</f>
        <v>0</v>
      </c>
      <c r="AM115" s="66">
        <f>SUMIFS(Cost!$E:$E,Cost!$B:$B,Blackvue!$B$115,Cost!$C:$C,Blackvue!Q115)</f>
        <v>0</v>
      </c>
      <c r="AN115" s="66">
        <f>SUMIFS(Cost!$E:$E,Cost!$B:$B,Blackvue!$B$115,Cost!$C:$C,Blackvue!R115)</f>
        <v>0</v>
      </c>
      <c r="AO115" s="66">
        <f t="shared" si="24"/>
        <v>0</v>
      </c>
      <c r="AP115" s="66">
        <f>SUMIFS(Cost!$F:$F,Cost!$B:$B,Blackvue!B115,Cost!$C:$C,Blackvue!O115)</f>
        <v>0</v>
      </c>
      <c r="AQ115" s="66">
        <f>SUMIFS(Cost!$F:$F,Cost!$B:$B,Blackvue!B115,Cost!$C:$C,Blackvue!P115)</f>
        <v>0</v>
      </c>
      <c r="AR115" s="66">
        <f>SUMIFS(Cost!$F:$F,Cost!$B:$B,Blackvue!B115,Cost!$C:$C,Blackvue!Q115)</f>
        <v>0</v>
      </c>
      <c r="AS115" s="66">
        <f>SUMIFS(Cost!$F:$F,Cost!$B:$B,Blackvue!B115,Cost!$C:$C,Blackvue!R115)</f>
        <v>0</v>
      </c>
      <c r="AT115" s="14" t="str">
        <f t="shared" si="25"/>
        <v/>
      </c>
    </row>
    <row r="116" spans="1:46" ht="15.75" thickBot="1">
      <c r="A116" s="41">
        <v>109</v>
      </c>
      <c r="B116" s="42" t="str">
        <f>IFERROR(VLOOKUP(AT116,Model!$A$3:$B$63,2,FALSE),"")</f>
        <v/>
      </c>
      <c r="C116" s="77"/>
      <c r="D116" s="45"/>
      <c r="E116" s="45"/>
      <c r="F116" s="45"/>
      <c r="G116" s="45"/>
      <c r="H116" s="45"/>
      <c r="I116" s="45"/>
      <c r="J116" s="45"/>
      <c r="K116" s="45"/>
      <c r="L116" s="46"/>
      <c r="M116" s="45"/>
      <c r="N116" s="38"/>
      <c r="O116" s="42"/>
      <c r="P116" s="42"/>
      <c r="Q116" s="42"/>
      <c r="R116" s="42"/>
      <c r="S116" s="66">
        <f t="shared" si="14"/>
        <v>0</v>
      </c>
      <c r="T116" s="66">
        <f t="shared" si="15"/>
        <v>0</v>
      </c>
      <c r="U116" s="66">
        <f t="shared" si="16"/>
        <v>0</v>
      </c>
      <c r="V116" s="66">
        <f t="shared" si="17"/>
        <v>0</v>
      </c>
      <c r="W116" s="66">
        <f t="shared" si="18"/>
        <v>0</v>
      </c>
      <c r="X116" s="43" t="str">
        <f t="shared" ca="1" si="19"/>
        <v/>
      </c>
      <c r="Y116" s="44" t="str">
        <f t="shared" ca="1" si="20"/>
        <v/>
      </c>
      <c r="Z116" s="160"/>
      <c r="AA116" s="160"/>
      <c r="AB116" s="160"/>
      <c r="AC116" s="160"/>
      <c r="AD116" s="160"/>
      <c r="AE116" s="160"/>
      <c r="AF116" s="63" t="e">
        <f t="shared" si="21"/>
        <v>#N/A</v>
      </c>
      <c r="AG116" s="63" t="e">
        <f t="shared" si="22"/>
        <v>#N/A</v>
      </c>
      <c r="AH116" s="64" t="e">
        <f t="shared" si="28"/>
        <v>#N/A</v>
      </c>
      <c r="AI116" s="65">
        <f t="shared" ca="1" si="23"/>
        <v>44511</v>
      </c>
      <c r="AJ116" s="66" t="e">
        <f t="shared" ca="1" si="29"/>
        <v>#N/A</v>
      </c>
      <c r="AK116" s="66">
        <f>SUMIFS(Cost!$E:$E,Cost!$B:$B,Blackvue!$B$116,Cost!$C:$C,Blackvue!O116)</f>
        <v>0</v>
      </c>
      <c r="AL116" s="66">
        <f>SUMIFS(Cost!$E:$E,Cost!$B:$B,Blackvue!$B$116,Cost!$C:$C,Blackvue!P116)</f>
        <v>0</v>
      </c>
      <c r="AM116" s="66">
        <f>SUMIFS(Cost!$E:$E,Cost!$B:$B,Blackvue!$B$116,Cost!$C:$C,Blackvue!Q116)</f>
        <v>0</v>
      </c>
      <c r="AN116" s="66">
        <f>SUMIFS(Cost!$E:$E,Cost!$B:$B,Blackvue!$B$116,Cost!$C:$C,Blackvue!R116)</f>
        <v>0</v>
      </c>
      <c r="AO116" s="66">
        <f t="shared" si="24"/>
        <v>0</v>
      </c>
      <c r="AP116" s="66">
        <f>SUMIFS(Cost!$F:$F,Cost!$B:$B,Blackvue!B116,Cost!$C:$C,Blackvue!O116)</f>
        <v>0</v>
      </c>
      <c r="AQ116" s="66">
        <f>SUMIFS(Cost!$F:$F,Cost!$B:$B,Blackvue!B116,Cost!$C:$C,Blackvue!P116)</f>
        <v>0</v>
      </c>
      <c r="AR116" s="66">
        <f>SUMIFS(Cost!$F:$F,Cost!$B:$B,Blackvue!B116,Cost!$C:$C,Blackvue!Q116)</f>
        <v>0</v>
      </c>
      <c r="AS116" s="66">
        <f>SUMIFS(Cost!$F:$F,Cost!$B:$B,Blackvue!B116,Cost!$C:$C,Blackvue!R116)</f>
        <v>0</v>
      </c>
      <c r="AT116" s="14" t="str">
        <f t="shared" si="25"/>
        <v/>
      </c>
    </row>
    <row r="117" spans="1:46" ht="15.75" thickBot="1">
      <c r="A117" s="41">
        <v>110</v>
      </c>
      <c r="B117" s="42" t="str">
        <f>IFERROR(VLOOKUP(AT117,Model!$A$3:$B$63,2,FALSE),"")</f>
        <v/>
      </c>
      <c r="C117" s="77"/>
      <c r="D117" s="45"/>
      <c r="E117" s="45"/>
      <c r="F117" s="45"/>
      <c r="G117" s="45"/>
      <c r="H117" s="45"/>
      <c r="I117" s="45"/>
      <c r="J117" s="45"/>
      <c r="K117" s="45"/>
      <c r="L117" s="46"/>
      <c r="M117" s="45"/>
      <c r="N117" s="38"/>
      <c r="O117" s="42"/>
      <c r="P117" s="42"/>
      <c r="Q117" s="42"/>
      <c r="R117" s="42"/>
      <c r="S117" s="66">
        <f t="shared" si="14"/>
        <v>0</v>
      </c>
      <c r="T117" s="66">
        <f t="shared" si="15"/>
        <v>0</v>
      </c>
      <c r="U117" s="66">
        <f t="shared" si="16"/>
        <v>0</v>
      </c>
      <c r="V117" s="66">
        <f t="shared" si="17"/>
        <v>0</v>
      </c>
      <c r="W117" s="66">
        <f t="shared" si="18"/>
        <v>0</v>
      </c>
      <c r="X117" s="43" t="str">
        <f t="shared" ca="1" si="19"/>
        <v/>
      </c>
      <c r="Y117" s="44" t="str">
        <f t="shared" ca="1" si="20"/>
        <v/>
      </c>
      <c r="Z117" s="160"/>
      <c r="AA117" s="160"/>
      <c r="AB117" s="160"/>
      <c r="AC117" s="160"/>
      <c r="AD117" s="160"/>
      <c r="AE117" s="160"/>
      <c r="AF117" s="63" t="e">
        <f t="shared" si="21"/>
        <v>#N/A</v>
      </c>
      <c r="AG117" s="63" t="e">
        <f t="shared" si="22"/>
        <v>#N/A</v>
      </c>
      <c r="AH117" s="64" t="e">
        <f t="shared" si="28"/>
        <v>#N/A</v>
      </c>
      <c r="AI117" s="65">
        <f t="shared" ca="1" si="23"/>
        <v>44511</v>
      </c>
      <c r="AJ117" s="66" t="e">
        <f t="shared" ca="1" si="29"/>
        <v>#N/A</v>
      </c>
      <c r="AK117" s="66">
        <f>SUMIFS(Cost!$E:$E,Cost!$B:$B,Blackvue!$B$117,Cost!$C:$C,Blackvue!O117)</f>
        <v>0</v>
      </c>
      <c r="AL117" s="66">
        <f>SUMIFS(Cost!$E:$E,Cost!$B:$B,Blackvue!$B$117,Cost!$C:$C,Blackvue!P117)</f>
        <v>0</v>
      </c>
      <c r="AM117" s="66">
        <f>SUMIFS(Cost!$E:$E,Cost!$B:$B,Blackvue!$B$117,Cost!$C:$C,Blackvue!Q117)</f>
        <v>0</v>
      </c>
      <c r="AN117" s="66">
        <f>SUMIFS(Cost!$E:$E,Cost!$B:$B,Blackvue!$B$117,Cost!$C:$C,Blackvue!R117)</f>
        <v>0</v>
      </c>
      <c r="AO117" s="66">
        <f t="shared" si="24"/>
        <v>0</v>
      </c>
      <c r="AP117" s="66">
        <f>SUMIFS(Cost!$F:$F,Cost!$B:$B,Blackvue!B117,Cost!$C:$C,Blackvue!O117)</f>
        <v>0</v>
      </c>
      <c r="AQ117" s="66">
        <f>SUMIFS(Cost!$F:$F,Cost!$B:$B,Blackvue!B117,Cost!$C:$C,Blackvue!P117)</f>
        <v>0</v>
      </c>
      <c r="AR117" s="66">
        <f>SUMIFS(Cost!$F:$F,Cost!$B:$B,Blackvue!B117,Cost!$C:$C,Blackvue!Q117)</f>
        <v>0</v>
      </c>
      <c r="AS117" s="66">
        <f>SUMIFS(Cost!$F:$F,Cost!$B:$B,Blackvue!B117,Cost!$C:$C,Blackvue!R117)</f>
        <v>0</v>
      </c>
      <c r="AT117" s="14" t="str">
        <f t="shared" si="25"/>
        <v/>
      </c>
    </row>
    <row r="118" spans="1:46" ht="15.75" thickBot="1">
      <c r="A118" s="41">
        <v>111</v>
      </c>
      <c r="B118" s="42" t="str">
        <f>IFERROR(VLOOKUP(AT118,Model!$A$3:$B$63,2,FALSE),"")</f>
        <v/>
      </c>
      <c r="C118" s="77"/>
      <c r="D118" s="45"/>
      <c r="E118" s="45"/>
      <c r="F118" s="45"/>
      <c r="G118" s="45"/>
      <c r="H118" s="45"/>
      <c r="I118" s="45"/>
      <c r="J118" s="45"/>
      <c r="K118" s="45"/>
      <c r="L118" s="46"/>
      <c r="M118" s="45"/>
      <c r="N118" s="38"/>
      <c r="O118" s="42"/>
      <c r="P118" s="42"/>
      <c r="Q118" s="42"/>
      <c r="R118" s="42"/>
      <c r="S118" s="66">
        <f t="shared" si="14"/>
        <v>0</v>
      </c>
      <c r="T118" s="66">
        <f t="shared" si="15"/>
        <v>0</v>
      </c>
      <c r="U118" s="66">
        <f t="shared" si="16"/>
        <v>0</v>
      </c>
      <c r="V118" s="66">
        <f t="shared" si="17"/>
        <v>0</v>
      </c>
      <c r="W118" s="66">
        <f t="shared" si="18"/>
        <v>0</v>
      </c>
      <c r="X118" s="43" t="str">
        <f t="shared" ca="1" si="19"/>
        <v/>
      </c>
      <c r="Y118" s="44" t="str">
        <f t="shared" ca="1" si="20"/>
        <v/>
      </c>
      <c r="Z118" s="160"/>
      <c r="AA118" s="160"/>
      <c r="AB118" s="160"/>
      <c r="AC118" s="160"/>
      <c r="AD118" s="160"/>
      <c r="AE118" s="160"/>
      <c r="AF118" s="63" t="e">
        <f t="shared" si="21"/>
        <v>#N/A</v>
      </c>
      <c r="AG118" s="63" t="e">
        <f t="shared" si="22"/>
        <v>#N/A</v>
      </c>
      <c r="AH118" s="64" t="e">
        <f t="shared" si="28"/>
        <v>#N/A</v>
      </c>
      <c r="AI118" s="65">
        <f t="shared" ca="1" si="23"/>
        <v>44511</v>
      </c>
      <c r="AJ118" s="66" t="e">
        <f t="shared" ca="1" si="29"/>
        <v>#N/A</v>
      </c>
      <c r="AK118" s="66">
        <f>SUMIFS(Cost!$E:$E,Cost!$B:$B,Blackvue!$B$118,Cost!$C:$C,Blackvue!O118)</f>
        <v>0</v>
      </c>
      <c r="AL118" s="66">
        <f>SUMIFS(Cost!$E:$E,Cost!$B:$B,Blackvue!$B$118,Cost!$C:$C,Blackvue!P118)</f>
        <v>0</v>
      </c>
      <c r="AM118" s="66">
        <f>SUMIFS(Cost!$E:$E,Cost!$B:$B,Blackvue!$B$118,Cost!$C:$C,Blackvue!Q118)</f>
        <v>0</v>
      </c>
      <c r="AN118" s="66">
        <f>SUMIFS(Cost!$E:$E,Cost!$B:$B,Blackvue!$B$118,Cost!$C:$C,Blackvue!R118)</f>
        <v>0</v>
      </c>
      <c r="AO118" s="66">
        <f t="shared" si="24"/>
        <v>0</v>
      </c>
      <c r="AP118" s="66">
        <f>SUMIFS(Cost!$F:$F,Cost!$B:$B,Blackvue!B118,Cost!$C:$C,Blackvue!O118)</f>
        <v>0</v>
      </c>
      <c r="AQ118" s="66">
        <f>SUMIFS(Cost!$F:$F,Cost!$B:$B,Blackvue!B118,Cost!$C:$C,Blackvue!P118)</f>
        <v>0</v>
      </c>
      <c r="AR118" s="66">
        <f>SUMIFS(Cost!$F:$F,Cost!$B:$B,Blackvue!B118,Cost!$C:$C,Blackvue!Q118)</f>
        <v>0</v>
      </c>
      <c r="AS118" s="66">
        <f>SUMIFS(Cost!$F:$F,Cost!$B:$B,Blackvue!B118,Cost!$C:$C,Blackvue!R118)</f>
        <v>0</v>
      </c>
      <c r="AT118" s="14" t="str">
        <f t="shared" si="25"/>
        <v/>
      </c>
    </row>
    <row r="119" spans="1:46" ht="15.75" thickBot="1">
      <c r="A119" s="41">
        <v>112</v>
      </c>
      <c r="B119" s="42" t="str">
        <f>IFERROR(VLOOKUP(AT119,Model!$A$3:$B$63,2,FALSE),"")</f>
        <v/>
      </c>
      <c r="C119" s="77"/>
      <c r="D119" s="45"/>
      <c r="E119" s="45"/>
      <c r="F119" s="45"/>
      <c r="G119" s="45"/>
      <c r="H119" s="45"/>
      <c r="I119" s="45"/>
      <c r="J119" s="45"/>
      <c r="K119" s="45"/>
      <c r="L119" s="46"/>
      <c r="M119" s="45"/>
      <c r="N119" s="38"/>
      <c r="O119" s="42"/>
      <c r="P119" s="42"/>
      <c r="Q119" s="42"/>
      <c r="R119" s="42"/>
      <c r="S119" s="66">
        <f t="shared" si="14"/>
        <v>0</v>
      </c>
      <c r="T119" s="66">
        <f t="shared" si="15"/>
        <v>0</v>
      </c>
      <c r="U119" s="66">
        <f t="shared" si="16"/>
        <v>0</v>
      </c>
      <c r="V119" s="66">
        <f t="shared" si="17"/>
        <v>0</v>
      </c>
      <c r="W119" s="66">
        <f t="shared" si="18"/>
        <v>0</v>
      </c>
      <c r="X119" s="43" t="str">
        <f t="shared" ca="1" si="19"/>
        <v/>
      </c>
      <c r="Y119" s="44" t="str">
        <f t="shared" ca="1" si="20"/>
        <v/>
      </c>
      <c r="Z119" s="160"/>
      <c r="AA119" s="160"/>
      <c r="AB119" s="160"/>
      <c r="AC119" s="160"/>
      <c r="AD119" s="160"/>
      <c r="AE119" s="160"/>
      <c r="AF119" s="63" t="e">
        <f t="shared" si="21"/>
        <v>#N/A</v>
      </c>
      <c r="AG119" s="63" t="e">
        <f t="shared" si="22"/>
        <v>#N/A</v>
      </c>
      <c r="AH119" s="64" t="e">
        <f t="shared" si="28"/>
        <v>#N/A</v>
      </c>
      <c r="AI119" s="65">
        <f t="shared" ca="1" si="23"/>
        <v>44511</v>
      </c>
      <c r="AJ119" s="66" t="e">
        <f t="shared" ca="1" si="29"/>
        <v>#N/A</v>
      </c>
      <c r="AK119" s="66">
        <f>SUMIFS(Cost!$E:$E,Cost!$B:$B,Blackvue!$B$119,Cost!$C:$C,Blackvue!O119)</f>
        <v>0</v>
      </c>
      <c r="AL119" s="66">
        <f>SUMIFS(Cost!$E:$E,Cost!$B:$B,Blackvue!$B$119,Cost!$C:$C,Blackvue!P119)</f>
        <v>0</v>
      </c>
      <c r="AM119" s="66">
        <f>SUMIFS(Cost!$E:$E,Cost!$B:$B,Blackvue!$B$119,Cost!$C:$C,Blackvue!Q119)</f>
        <v>0</v>
      </c>
      <c r="AN119" s="66">
        <f>SUMIFS(Cost!$E:$E,Cost!$B:$B,Blackvue!$B$119,Cost!$C:$C,Blackvue!R119)</f>
        <v>0</v>
      </c>
      <c r="AO119" s="66">
        <f t="shared" si="24"/>
        <v>0</v>
      </c>
      <c r="AP119" s="66">
        <f>SUMIFS(Cost!$F:$F,Cost!$B:$B,Blackvue!B119,Cost!$C:$C,Blackvue!O119)</f>
        <v>0</v>
      </c>
      <c r="AQ119" s="66">
        <f>SUMIFS(Cost!$F:$F,Cost!$B:$B,Blackvue!B119,Cost!$C:$C,Blackvue!P119)</f>
        <v>0</v>
      </c>
      <c r="AR119" s="66">
        <f>SUMIFS(Cost!$F:$F,Cost!$B:$B,Blackvue!B119,Cost!$C:$C,Blackvue!Q119)</f>
        <v>0</v>
      </c>
      <c r="AS119" s="66">
        <f>SUMIFS(Cost!$F:$F,Cost!$B:$B,Blackvue!B119,Cost!$C:$C,Blackvue!R119)</f>
        <v>0</v>
      </c>
      <c r="AT119" s="14" t="str">
        <f t="shared" si="25"/>
        <v/>
      </c>
    </row>
    <row r="120" spans="1:46" ht="15.75" thickBot="1">
      <c r="A120" s="41">
        <v>113</v>
      </c>
      <c r="B120" s="42" t="str">
        <f>IFERROR(VLOOKUP(AT120,Model!$A$3:$B$63,2,FALSE),"")</f>
        <v/>
      </c>
      <c r="C120" s="77"/>
      <c r="D120" s="45"/>
      <c r="E120" s="45"/>
      <c r="F120" s="45"/>
      <c r="G120" s="45"/>
      <c r="H120" s="45"/>
      <c r="I120" s="45"/>
      <c r="J120" s="45"/>
      <c r="K120" s="45"/>
      <c r="L120" s="46"/>
      <c r="M120" s="45"/>
      <c r="N120" s="38"/>
      <c r="O120" s="42"/>
      <c r="P120" s="42"/>
      <c r="Q120" s="42"/>
      <c r="R120" s="42"/>
      <c r="S120" s="66">
        <f t="shared" si="14"/>
        <v>0</v>
      </c>
      <c r="T120" s="66">
        <f t="shared" si="15"/>
        <v>0</v>
      </c>
      <c r="U120" s="66">
        <f t="shared" si="16"/>
        <v>0</v>
      </c>
      <c r="V120" s="66">
        <f t="shared" si="17"/>
        <v>0</v>
      </c>
      <c r="W120" s="66">
        <f t="shared" si="18"/>
        <v>0</v>
      </c>
      <c r="X120" s="43" t="str">
        <f t="shared" ca="1" si="19"/>
        <v/>
      </c>
      <c r="Y120" s="44" t="str">
        <f t="shared" ca="1" si="20"/>
        <v/>
      </c>
      <c r="Z120" s="160"/>
      <c r="AA120" s="160"/>
      <c r="AB120" s="160"/>
      <c r="AC120" s="160"/>
      <c r="AD120" s="160"/>
      <c r="AE120" s="160"/>
      <c r="AF120" s="63" t="e">
        <f t="shared" si="21"/>
        <v>#N/A</v>
      </c>
      <c r="AG120" s="63" t="e">
        <f t="shared" si="22"/>
        <v>#N/A</v>
      </c>
      <c r="AH120" s="64" t="e">
        <f t="shared" si="28"/>
        <v>#N/A</v>
      </c>
      <c r="AI120" s="65">
        <f t="shared" ca="1" si="23"/>
        <v>44511</v>
      </c>
      <c r="AJ120" s="66" t="e">
        <f t="shared" ca="1" si="29"/>
        <v>#N/A</v>
      </c>
      <c r="AK120" s="66">
        <f>SUMIFS(Cost!$E:$E,Cost!$B:$B,Blackvue!$B$120,Cost!$C:$C,Blackvue!O120)</f>
        <v>0</v>
      </c>
      <c r="AL120" s="66">
        <f>SUMIFS(Cost!$E:$E,Cost!$B:$B,Blackvue!$B$120,Cost!$C:$C,Blackvue!P120)</f>
        <v>0</v>
      </c>
      <c r="AM120" s="66">
        <f>SUMIFS(Cost!$E:$E,Cost!$B:$B,Blackvue!$B$120,Cost!$C:$C,Blackvue!Q120)</f>
        <v>0</v>
      </c>
      <c r="AN120" s="66">
        <f>SUMIFS(Cost!$E:$E,Cost!$B:$B,Blackvue!$B$120,Cost!$C:$C,Blackvue!R120)</f>
        <v>0</v>
      </c>
      <c r="AO120" s="66">
        <f t="shared" si="24"/>
        <v>0</v>
      </c>
      <c r="AP120" s="66">
        <f>SUMIFS(Cost!$F:$F,Cost!$B:$B,Blackvue!B120,Cost!$C:$C,Blackvue!O120)</f>
        <v>0</v>
      </c>
      <c r="AQ120" s="66">
        <f>SUMIFS(Cost!$F:$F,Cost!$B:$B,Blackvue!B120,Cost!$C:$C,Blackvue!P120)</f>
        <v>0</v>
      </c>
      <c r="AR120" s="66">
        <f>SUMIFS(Cost!$F:$F,Cost!$B:$B,Blackvue!B120,Cost!$C:$C,Blackvue!Q120)</f>
        <v>0</v>
      </c>
      <c r="AS120" s="66">
        <f>SUMIFS(Cost!$F:$F,Cost!$B:$B,Blackvue!B120,Cost!$C:$C,Blackvue!R120)</f>
        <v>0</v>
      </c>
      <c r="AT120" s="14" t="str">
        <f t="shared" si="25"/>
        <v/>
      </c>
    </row>
    <row r="121" spans="1:46" ht="15.75" thickBot="1">
      <c r="A121" s="41">
        <v>114</v>
      </c>
      <c r="B121" s="42" t="str">
        <f>IFERROR(VLOOKUP(AT121,Model!$A$3:$B$63,2,FALSE),"")</f>
        <v/>
      </c>
      <c r="C121" s="77"/>
      <c r="D121" s="45"/>
      <c r="E121" s="45"/>
      <c r="F121" s="45"/>
      <c r="G121" s="45"/>
      <c r="H121" s="45"/>
      <c r="I121" s="45"/>
      <c r="J121" s="45"/>
      <c r="K121" s="45"/>
      <c r="L121" s="46"/>
      <c r="M121" s="45"/>
      <c r="N121" s="38"/>
      <c r="O121" s="42"/>
      <c r="P121" s="42"/>
      <c r="Q121" s="42"/>
      <c r="R121" s="42"/>
      <c r="S121" s="66">
        <f t="shared" si="14"/>
        <v>0</v>
      </c>
      <c r="T121" s="66">
        <f t="shared" si="15"/>
        <v>0</v>
      </c>
      <c r="U121" s="66">
        <f t="shared" si="16"/>
        <v>0</v>
      </c>
      <c r="V121" s="66">
        <f t="shared" si="17"/>
        <v>0</v>
      </c>
      <c r="W121" s="66">
        <f t="shared" si="18"/>
        <v>0</v>
      </c>
      <c r="X121" s="43" t="str">
        <f t="shared" ca="1" si="19"/>
        <v/>
      </c>
      <c r="Y121" s="44" t="str">
        <f t="shared" ca="1" si="20"/>
        <v/>
      </c>
      <c r="Z121" s="160"/>
      <c r="AA121" s="160"/>
      <c r="AB121" s="160"/>
      <c r="AC121" s="160"/>
      <c r="AD121" s="160"/>
      <c r="AE121" s="160"/>
      <c r="AF121" s="63" t="e">
        <f t="shared" si="21"/>
        <v>#N/A</v>
      </c>
      <c r="AG121" s="63" t="e">
        <f t="shared" si="22"/>
        <v>#N/A</v>
      </c>
      <c r="AH121" s="64" t="e">
        <f t="shared" si="28"/>
        <v>#N/A</v>
      </c>
      <c r="AI121" s="65">
        <f t="shared" ca="1" si="23"/>
        <v>44511</v>
      </c>
      <c r="AJ121" s="66" t="e">
        <f t="shared" ca="1" si="29"/>
        <v>#N/A</v>
      </c>
      <c r="AK121" s="66">
        <f>SUMIFS(Cost!$E:$E,Cost!$B:$B,Blackvue!$B$121,Cost!$C:$C,Blackvue!O121)</f>
        <v>0</v>
      </c>
      <c r="AL121" s="66">
        <f>SUMIFS(Cost!$E:$E,Cost!$B:$B,Blackvue!$B$121,Cost!$C:$C,Blackvue!P121)</f>
        <v>0</v>
      </c>
      <c r="AM121" s="66">
        <f>SUMIFS(Cost!$E:$E,Cost!$B:$B,Blackvue!$B$121,Cost!$C:$C,Blackvue!Q121)</f>
        <v>0</v>
      </c>
      <c r="AN121" s="66">
        <f>SUMIFS(Cost!$E:$E,Cost!$B:$B,Blackvue!$B$121,Cost!$C:$C,Blackvue!R121)</f>
        <v>0</v>
      </c>
      <c r="AO121" s="66">
        <f t="shared" si="24"/>
        <v>0</v>
      </c>
      <c r="AP121" s="66">
        <f>SUMIFS(Cost!$F:$F,Cost!$B:$B,Blackvue!B121,Cost!$C:$C,Blackvue!O121)</f>
        <v>0</v>
      </c>
      <c r="AQ121" s="66">
        <f>SUMIFS(Cost!$F:$F,Cost!$B:$B,Blackvue!B121,Cost!$C:$C,Blackvue!P121)</f>
        <v>0</v>
      </c>
      <c r="AR121" s="66">
        <f>SUMIFS(Cost!$F:$F,Cost!$B:$B,Blackvue!B121,Cost!$C:$C,Blackvue!Q121)</f>
        <v>0</v>
      </c>
      <c r="AS121" s="66">
        <f>SUMIFS(Cost!$F:$F,Cost!$B:$B,Blackvue!B121,Cost!$C:$C,Blackvue!R121)</f>
        <v>0</v>
      </c>
      <c r="AT121" s="14" t="str">
        <f t="shared" si="25"/>
        <v/>
      </c>
    </row>
    <row r="122" spans="1:46" ht="15.75" thickBot="1">
      <c r="A122" s="41">
        <v>115</v>
      </c>
      <c r="B122" s="42" t="str">
        <f>IFERROR(VLOOKUP(AT122,Model!$A$3:$B$63,2,FALSE),"")</f>
        <v/>
      </c>
      <c r="C122" s="77"/>
      <c r="D122" s="45"/>
      <c r="E122" s="45"/>
      <c r="F122" s="45"/>
      <c r="G122" s="45"/>
      <c r="H122" s="45"/>
      <c r="I122" s="45"/>
      <c r="J122" s="45"/>
      <c r="K122" s="45"/>
      <c r="L122" s="46"/>
      <c r="M122" s="45"/>
      <c r="N122" s="38"/>
      <c r="O122" s="42"/>
      <c r="P122" s="42"/>
      <c r="Q122" s="42"/>
      <c r="R122" s="42"/>
      <c r="S122" s="66">
        <f t="shared" si="14"/>
        <v>0</v>
      </c>
      <c r="T122" s="66">
        <f t="shared" si="15"/>
        <v>0</v>
      </c>
      <c r="U122" s="66">
        <f t="shared" si="16"/>
        <v>0</v>
      </c>
      <c r="V122" s="66">
        <f t="shared" si="17"/>
        <v>0</v>
      </c>
      <c r="W122" s="66">
        <f t="shared" si="18"/>
        <v>0</v>
      </c>
      <c r="X122" s="43" t="str">
        <f t="shared" ca="1" si="19"/>
        <v/>
      </c>
      <c r="Y122" s="44" t="str">
        <f t="shared" ca="1" si="20"/>
        <v/>
      </c>
      <c r="Z122" s="160"/>
      <c r="AA122" s="160"/>
      <c r="AB122" s="160"/>
      <c r="AC122" s="160"/>
      <c r="AD122" s="160"/>
      <c r="AE122" s="160"/>
      <c r="AF122" s="63" t="e">
        <f t="shared" si="21"/>
        <v>#N/A</v>
      </c>
      <c r="AG122" s="63" t="e">
        <f t="shared" si="22"/>
        <v>#N/A</v>
      </c>
      <c r="AH122" s="64" t="e">
        <f t="shared" si="28"/>
        <v>#N/A</v>
      </c>
      <c r="AI122" s="65">
        <f t="shared" ca="1" si="23"/>
        <v>44511</v>
      </c>
      <c r="AJ122" s="66" t="e">
        <f t="shared" ca="1" si="29"/>
        <v>#N/A</v>
      </c>
      <c r="AK122" s="66">
        <f>SUMIFS(Cost!$E:$E,Cost!$B:$B,Blackvue!$B$122,Cost!$C:$C,Blackvue!O122)</f>
        <v>0</v>
      </c>
      <c r="AL122" s="66">
        <f>SUMIFS(Cost!$E:$E,Cost!$B:$B,Blackvue!$B$122,Cost!$C:$C,Blackvue!P122)</f>
        <v>0</v>
      </c>
      <c r="AM122" s="66">
        <f>SUMIFS(Cost!$E:$E,Cost!$B:$B,Blackvue!$B$122,Cost!$C:$C,Blackvue!Q122)</f>
        <v>0</v>
      </c>
      <c r="AN122" s="66">
        <f>SUMIFS(Cost!$E:$E,Cost!$B:$B,Blackvue!$B$122,Cost!$C:$C,Blackvue!R122)</f>
        <v>0</v>
      </c>
      <c r="AO122" s="66">
        <f t="shared" si="24"/>
        <v>0</v>
      </c>
      <c r="AP122" s="66">
        <f>SUMIFS(Cost!$F:$F,Cost!$B:$B,Blackvue!B122,Cost!$C:$C,Blackvue!O122)</f>
        <v>0</v>
      </c>
      <c r="AQ122" s="66">
        <f>SUMIFS(Cost!$F:$F,Cost!$B:$B,Blackvue!B122,Cost!$C:$C,Blackvue!P122)</f>
        <v>0</v>
      </c>
      <c r="AR122" s="66">
        <f>SUMIFS(Cost!$F:$F,Cost!$B:$B,Blackvue!B122,Cost!$C:$C,Blackvue!Q122)</f>
        <v>0</v>
      </c>
      <c r="AS122" s="66">
        <f>SUMIFS(Cost!$F:$F,Cost!$B:$B,Blackvue!B122,Cost!$C:$C,Blackvue!R122)</f>
        <v>0</v>
      </c>
      <c r="AT122" s="14" t="str">
        <f t="shared" si="25"/>
        <v/>
      </c>
    </row>
    <row r="123" spans="1:46" ht="15.75" thickBot="1">
      <c r="A123" s="41">
        <v>116</v>
      </c>
      <c r="B123" s="42" t="str">
        <f>IFERROR(VLOOKUP(AT123,Model!$A$3:$B$63,2,FALSE),"")</f>
        <v/>
      </c>
      <c r="C123" s="77"/>
      <c r="D123" s="45"/>
      <c r="E123" s="45"/>
      <c r="F123" s="45"/>
      <c r="G123" s="45"/>
      <c r="H123" s="45"/>
      <c r="I123" s="45"/>
      <c r="J123" s="45"/>
      <c r="K123" s="45"/>
      <c r="L123" s="46"/>
      <c r="M123" s="45"/>
      <c r="N123" s="38"/>
      <c r="O123" s="42"/>
      <c r="P123" s="42"/>
      <c r="Q123" s="42"/>
      <c r="R123" s="42"/>
      <c r="S123" s="66">
        <f t="shared" si="14"/>
        <v>0</v>
      </c>
      <c r="T123" s="66">
        <f t="shared" si="15"/>
        <v>0</v>
      </c>
      <c r="U123" s="66">
        <f t="shared" si="16"/>
        <v>0</v>
      </c>
      <c r="V123" s="66">
        <f t="shared" si="17"/>
        <v>0</v>
      </c>
      <c r="W123" s="66">
        <f t="shared" si="18"/>
        <v>0</v>
      </c>
      <c r="X123" s="43" t="str">
        <f t="shared" ca="1" si="19"/>
        <v/>
      </c>
      <c r="Y123" s="44" t="str">
        <f t="shared" ca="1" si="20"/>
        <v/>
      </c>
      <c r="Z123" s="160"/>
      <c r="AA123" s="160"/>
      <c r="AB123" s="160"/>
      <c r="AC123" s="160"/>
      <c r="AD123" s="160"/>
      <c r="AE123" s="160"/>
      <c r="AF123" s="63" t="e">
        <f t="shared" si="21"/>
        <v>#N/A</v>
      </c>
      <c r="AG123" s="63" t="e">
        <f t="shared" si="22"/>
        <v>#N/A</v>
      </c>
      <c r="AH123" s="64" t="e">
        <f t="shared" si="28"/>
        <v>#N/A</v>
      </c>
      <c r="AI123" s="65">
        <f t="shared" ca="1" si="23"/>
        <v>44511</v>
      </c>
      <c r="AJ123" s="66" t="e">
        <f t="shared" ca="1" si="29"/>
        <v>#N/A</v>
      </c>
      <c r="AK123" s="66">
        <f>SUMIFS(Cost!$E:$E,Cost!$B:$B,Blackvue!$B$123,Cost!$C:$C,Blackvue!O123)</f>
        <v>0</v>
      </c>
      <c r="AL123" s="66">
        <f>SUMIFS(Cost!$E:$E,Cost!$B:$B,Blackvue!$B$123,Cost!$C:$C,Blackvue!P123)</f>
        <v>0</v>
      </c>
      <c r="AM123" s="66">
        <f>SUMIFS(Cost!$E:$E,Cost!$B:$B,Blackvue!$B$123,Cost!$C:$C,Blackvue!Q123)</f>
        <v>0</v>
      </c>
      <c r="AN123" s="66">
        <f>SUMIFS(Cost!$E:$E,Cost!$B:$B,Blackvue!$B$123,Cost!$C:$C,Blackvue!R123)</f>
        <v>0</v>
      </c>
      <c r="AO123" s="66">
        <f t="shared" si="24"/>
        <v>0</v>
      </c>
      <c r="AP123" s="66">
        <f>SUMIFS(Cost!$F:$F,Cost!$B:$B,Blackvue!B123,Cost!$C:$C,Blackvue!O123)</f>
        <v>0</v>
      </c>
      <c r="AQ123" s="66">
        <f>SUMIFS(Cost!$F:$F,Cost!$B:$B,Blackvue!B123,Cost!$C:$C,Blackvue!P123)</f>
        <v>0</v>
      </c>
      <c r="AR123" s="66">
        <f>SUMIFS(Cost!$F:$F,Cost!$B:$B,Blackvue!B123,Cost!$C:$C,Blackvue!Q123)</f>
        <v>0</v>
      </c>
      <c r="AS123" s="66">
        <f>SUMIFS(Cost!$F:$F,Cost!$B:$B,Blackvue!B123,Cost!$C:$C,Blackvue!R123)</f>
        <v>0</v>
      </c>
      <c r="AT123" s="14" t="str">
        <f t="shared" si="25"/>
        <v/>
      </c>
    </row>
    <row r="124" spans="1:46" ht="15.75" thickBot="1">
      <c r="A124" s="41">
        <v>117</v>
      </c>
      <c r="B124" s="42" t="str">
        <f>IFERROR(VLOOKUP(AT124,Model!$A$3:$B$63,2,FALSE),"")</f>
        <v/>
      </c>
      <c r="C124" s="77"/>
      <c r="D124" s="45"/>
      <c r="E124" s="45"/>
      <c r="F124" s="45"/>
      <c r="G124" s="45"/>
      <c r="H124" s="45"/>
      <c r="I124" s="45"/>
      <c r="J124" s="45"/>
      <c r="K124" s="45"/>
      <c r="L124" s="46"/>
      <c r="M124" s="45"/>
      <c r="N124" s="38"/>
      <c r="O124" s="42"/>
      <c r="P124" s="42"/>
      <c r="Q124" s="42"/>
      <c r="R124" s="42"/>
      <c r="S124" s="66">
        <f t="shared" si="14"/>
        <v>0</v>
      </c>
      <c r="T124" s="66">
        <f t="shared" si="15"/>
        <v>0</v>
      </c>
      <c r="U124" s="66">
        <f t="shared" si="16"/>
        <v>0</v>
      </c>
      <c r="V124" s="66">
        <f t="shared" si="17"/>
        <v>0</v>
      </c>
      <c r="W124" s="66">
        <f t="shared" si="18"/>
        <v>0</v>
      </c>
      <c r="X124" s="43" t="str">
        <f t="shared" ca="1" si="19"/>
        <v/>
      </c>
      <c r="Y124" s="44" t="str">
        <f t="shared" ca="1" si="20"/>
        <v/>
      </c>
      <c r="Z124" s="160"/>
      <c r="AA124" s="160"/>
      <c r="AB124" s="160"/>
      <c r="AC124" s="160"/>
      <c r="AD124" s="160"/>
      <c r="AE124" s="160"/>
      <c r="AF124" s="63" t="e">
        <f t="shared" si="21"/>
        <v>#N/A</v>
      </c>
      <c r="AG124" s="63" t="e">
        <f t="shared" si="22"/>
        <v>#N/A</v>
      </c>
      <c r="AH124" s="64" t="e">
        <f t="shared" si="28"/>
        <v>#N/A</v>
      </c>
      <c r="AI124" s="65">
        <f t="shared" ca="1" si="23"/>
        <v>44511</v>
      </c>
      <c r="AJ124" s="66" t="e">
        <f t="shared" ca="1" si="29"/>
        <v>#N/A</v>
      </c>
      <c r="AK124" s="66">
        <f>SUMIFS(Cost!$E:$E,Cost!$B:$B,Blackvue!$B$124,Cost!$C:$C,Blackvue!O124)</f>
        <v>0</v>
      </c>
      <c r="AL124" s="66">
        <f>SUMIFS(Cost!$E:$E,Cost!$B:$B,Blackvue!$B$124,Cost!$C:$C,Blackvue!P124)</f>
        <v>0</v>
      </c>
      <c r="AM124" s="66">
        <f>SUMIFS(Cost!$E:$E,Cost!$B:$B,Blackvue!$B$124,Cost!$C:$C,Blackvue!Q124)</f>
        <v>0</v>
      </c>
      <c r="AN124" s="66">
        <f>SUMIFS(Cost!$E:$E,Cost!$B:$B,Blackvue!$B$124,Cost!$C:$C,Blackvue!R124)</f>
        <v>0</v>
      </c>
      <c r="AO124" s="66">
        <f t="shared" si="24"/>
        <v>0</v>
      </c>
      <c r="AP124" s="66">
        <f>SUMIFS(Cost!$F:$F,Cost!$B:$B,Blackvue!B124,Cost!$C:$C,Blackvue!O124)</f>
        <v>0</v>
      </c>
      <c r="AQ124" s="66">
        <f>SUMIFS(Cost!$F:$F,Cost!$B:$B,Blackvue!B124,Cost!$C:$C,Blackvue!P124)</f>
        <v>0</v>
      </c>
      <c r="AR124" s="66">
        <f>SUMIFS(Cost!$F:$F,Cost!$B:$B,Blackvue!B124,Cost!$C:$C,Blackvue!Q124)</f>
        <v>0</v>
      </c>
      <c r="AS124" s="66">
        <f>SUMIFS(Cost!$F:$F,Cost!$B:$B,Blackvue!B124,Cost!$C:$C,Blackvue!R124)</f>
        <v>0</v>
      </c>
      <c r="AT124" s="14" t="str">
        <f t="shared" si="25"/>
        <v/>
      </c>
    </row>
    <row r="125" spans="1:46" ht="15.75" thickBot="1">
      <c r="A125" s="41">
        <v>118</v>
      </c>
      <c r="B125" s="42" t="str">
        <f>IFERROR(VLOOKUP(AT125,Model!$A$3:$B$63,2,FALSE),"")</f>
        <v/>
      </c>
      <c r="C125" s="77"/>
      <c r="D125" s="45"/>
      <c r="E125" s="45"/>
      <c r="F125" s="45"/>
      <c r="G125" s="45"/>
      <c r="H125" s="45"/>
      <c r="I125" s="45"/>
      <c r="J125" s="45"/>
      <c r="K125" s="45"/>
      <c r="L125" s="46"/>
      <c r="M125" s="45"/>
      <c r="N125" s="38"/>
      <c r="O125" s="42"/>
      <c r="P125" s="42"/>
      <c r="Q125" s="42"/>
      <c r="R125" s="42"/>
      <c r="S125" s="66">
        <f t="shared" si="14"/>
        <v>0</v>
      </c>
      <c r="T125" s="66">
        <f t="shared" si="15"/>
        <v>0</v>
      </c>
      <c r="U125" s="66">
        <f t="shared" si="16"/>
        <v>0</v>
      </c>
      <c r="V125" s="66">
        <f t="shared" si="17"/>
        <v>0</v>
      </c>
      <c r="W125" s="66">
        <f t="shared" si="18"/>
        <v>0</v>
      </c>
      <c r="X125" s="43" t="str">
        <f t="shared" ca="1" si="19"/>
        <v/>
      </c>
      <c r="Y125" s="44" t="str">
        <f t="shared" ca="1" si="20"/>
        <v/>
      </c>
      <c r="Z125" s="160"/>
      <c r="AA125" s="160"/>
      <c r="AB125" s="160"/>
      <c r="AC125" s="160"/>
      <c r="AD125" s="160"/>
      <c r="AE125" s="160"/>
      <c r="AF125" s="63" t="e">
        <f t="shared" si="21"/>
        <v>#N/A</v>
      </c>
      <c r="AG125" s="63" t="e">
        <f t="shared" si="22"/>
        <v>#N/A</v>
      </c>
      <c r="AH125" s="64" t="e">
        <f t="shared" si="28"/>
        <v>#N/A</v>
      </c>
      <c r="AI125" s="65">
        <f t="shared" ca="1" si="23"/>
        <v>44511</v>
      </c>
      <c r="AJ125" s="66" t="e">
        <f t="shared" ca="1" si="29"/>
        <v>#N/A</v>
      </c>
      <c r="AK125" s="66">
        <f>SUMIFS(Cost!$E:$E,Cost!$B:$B,Blackvue!$B$125,Cost!$C:$C,Blackvue!O125)</f>
        <v>0</v>
      </c>
      <c r="AL125" s="66">
        <f>SUMIFS(Cost!$E:$E,Cost!$B:$B,Blackvue!$B$125,Cost!$C:$C,Blackvue!P125)</f>
        <v>0</v>
      </c>
      <c r="AM125" s="66">
        <f>SUMIFS(Cost!$E:$E,Cost!$B:$B,Blackvue!$B$125,Cost!$C:$C,Blackvue!Q125)</f>
        <v>0</v>
      </c>
      <c r="AN125" s="66">
        <f>SUMIFS(Cost!$E:$E,Cost!$B:$B,Blackvue!$B$125,Cost!$C:$C,Blackvue!R125)</f>
        <v>0</v>
      </c>
      <c r="AO125" s="66">
        <f t="shared" si="24"/>
        <v>0</v>
      </c>
      <c r="AP125" s="66">
        <f>SUMIFS(Cost!$F:$F,Cost!$B:$B,Blackvue!B125,Cost!$C:$C,Blackvue!O125)</f>
        <v>0</v>
      </c>
      <c r="AQ125" s="66">
        <f>SUMIFS(Cost!$F:$F,Cost!$B:$B,Blackvue!B125,Cost!$C:$C,Blackvue!P125)</f>
        <v>0</v>
      </c>
      <c r="AR125" s="66">
        <f>SUMIFS(Cost!$F:$F,Cost!$B:$B,Blackvue!B125,Cost!$C:$C,Blackvue!Q125)</f>
        <v>0</v>
      </c>
      <c r="AS125" s="66">
        <f>SUMIFS(Cost!$F:$F,Cost!$B:$B,Blackvue!B125,Cost!$C:$C,Blackvue!R125)</f>
        <v>0</v>
      </c>
      <c r="AT125" s="14" t="str">
        <f t="shared" si="25"/>
        <v/>
      </c>
    </row>
    <row r="126" spans="1:46" ht="15.75" thickBot="1">
      <c r="A126" s="41">
        <v>119</v>
      </c>
      <c r="B126" s="42" t="str">
        <f>IFERROR(VLOOKUP(AT126,Model!$A$3:$B$63,2,FALSE),"")</f>
        <v/>
      </c>
      <c r="C126" s="77"/>
      <c r="D126" s="45"/>
      <c r="E126" s="45"/>
      <c r="F126" s="45"/>
      <c r="G126" s="45"/>
      <c r="H126" s="45"/>
      <c r="I126" s="45"/>
      <c r="J126" s="45"/>
      <c r="K126" s="45"/>
      <c r="L126" s="46"/>
      <c r="M126" s="45"/>
      <c r="N126" s="38"/>
      <c r="O126" s="42"/>
      <c r="P126" s="42"/>
      <c r="Q126" s="42"/>
      <c r="R126" s="42"/>
      <c r="S126" s="66">
        <f t="shared" si="14"/>
        <v>0</v>
      </c>
      <c r="T126" s="66">
        <f t="shared" si="15"/>
        <v>0</v>
      </c>
      <c r="U126" s="66">
        <f t="shared" si="16"/>
        <v>0</v>
      </c>
      <c r="V126" s="66">
        <f t="shared" si="17"/>
        <v>0</v>
      </c>
      <c r="W126" s="66">
        <f t="shared" si="18"/>
        <v>0</v>
      </c>
      <c r="X126" s="43" t="str">
        <f t="shared" ca="1" si="19"/>
        <v/>
      </c>
      <c r="Y126" s="44" t="str">
        <f t="shared" ca="1" si="20"/>
        <v/>
      </c>
      <c r="Z126" s="160"/>
      <c r="AA126" s="160"/>
      <c r="AB126" s="160"/>
      <c r="AC126" s="160"/>
      <c r="AD126" s="160"/>
      <c r="AE126" s="160"/>
      <c r="AF126" s="63" t="e">
        <f t="shared" si="21"/>
        <v>#N/A</v>
      </c>
      <c r="AG126" s="63" t="e">
        <f t="shared" si="22"/>
        <v>#N/A</v>
      </c>
      <c r="AH126" s="64" t="e">
        <f t="shared" si="28"/>
        <v>#N/A</v>
      </c>
      <c r="AI126" s="65">
        <f t="shared" ca="1" si="23"/>
        <v>44511</v>
      </c>
      <c r="AJ126" s="66" t="e">
        <f t="shared" ca="1" si="29"/>
        <v>#N/A</v>
      </c>
      <c r="AK126" s="66">
        <f>SUMIFS(Cost!$E:$E,Cost!$B:$B,Blackvue!$B$126,Cost!$C:$C,Blackvue!O126)</f>
        <v>0</v>
      </c>
      <c r="AL126" s="66">
        <f>SUMIFS(Cost!$E:$E,Cost!$B:$B,Blackvue!$B$126,Cost!$C:$C,Blackvue!P126)</f>
        <v>0</v>
      </c>
      <c r="AM126" s="66">
        <f>SUMIFS(Cost!$E:$E,Cost!$B:$B,Blackvue!$B$126,Cost!$C:$C,Blackvue!Q126)</f>
        <v>0</v>
      </c>
      <c r="AN126" s="66">
        <f>SUMIFS(Cost!$E:$E,Cost!$B:$B,Blackvue!$B$126,Cost!$C:$C,Blackvue!R126)</f>
        <v>0</v>
      </c>
      <c r="AO126" s="66">
        <f t="shared" si="24"/>
        <v>0</v>
      </c>
      <c r="AP126" s="66">
        <f>SUMIFS(Cost!$F:$F,Cost!$B:$B,Blackvue!B126,Cost!$C:$C,Blackvue!O126)</f>
        <v>0</v>
      </c>
      <c r="AQ126" s="66">
        <f>SUMIFS(Cost!$F:$F,Cost!$B:$B,Blackvue!B126,Cost!$C:$C,Blackvue!P126)</f>
        <v>0</v>
      </c>
      <c r="AR126" s="66">
        <f>SUMIFS(Cost!$F:$F,Cost!$B:$B,Blackvue!B126,Cost!$C:$C,Blackvue!Q126)</f>
        <v>0</v>
      </c>
      <c r="AS126" s="66">
        <f>SUMIFS(Cost!$F:$F,Cost!$B:$B,Blackvue!B126,Cost!$C:$C,Blackvue!R126)</f>
        <v>0</v>
      </c>
      <c r="AT126" s="14" t="str">
        <f t="shared" si="25"/>
        <v/>
      </c>
    </row>
    <row r="127" spans="1:46" ht="15.75" thickBot="1">
      <c r="A127" s="41">
        <v>120</v>
      </c>
      <c r="B127" s="42" t="str">
        <f>IFERROR(VLOOKUP(AT127,Model!$A$3:$B$63,2,FALSE),"")</f>
        <v/>
      </c>
      <c r="C127" s="77"/>
      <c r="D127" s="45"/>
      <c r="E127" s="45"/>
      <c r="F127" s="45"/>
      <c r="G127" s="45"/>
      <c r="H127" s="45"/>
      <c r="I127" s="45"/>
      <c r="J127" s="45"/>
      <c r="K127" s="45"/>
      <c r="L127" s="46"/>
      <c r="M127" s="45"/>
      <c r="N127" s="38"/>
      <c r="O127" s="42"/>
      <c r="P127" s="42"/>
      <c r="Q127" s="42"/>
      <c r="R127" s="42"/>
      <c r="S127" s="66">
        <f t="shared" si="14"/>
        <v>0</v>
      </c>
      <c r="T127" s="66">
        <f t="shared" si="15"/>
        <v>0</v>
      </c>
      <c r="U127" s="66">
        <f t="shared" si="16"/>
        <v>0</v>
      </c>
      <c r="V127" s="66">
        <f t="shared" si="17"/>
        <v>0</v>
      </c>
      <c r="W127" s="66">
        <f t="shared" si="18"/>
        <v>0</v>
      </c>
      <c r="X127" s="43" t="str">
        <f t="shared" ca="1" si="19"/>
        <v/>
      </c>
      <c r="Y127" s="44" t="str">
        <f t="shared" ca="1" si="20"/>
        <v/>
      </c>
      <c r="Z127" s="160"/>
      <c r="AA127" s="160"/>
      <c r="AB127" s="160"/>
      <c r="AC127" s="160"/>
      <c r="AD127" s="160"/>
      <c r="AE127" s="160"/>
      <c r="AF127" s="63" t="e">
        <f t="shared" si="21"/>
        <v>#N/A</v>
      </c>
      <c r="AG127" s="63" t="e">
        <f t="shared" si="22"/>
        <v>#N/A</v>
      </c>
      <c r="AH127" s="64" t="e">
        <f t="shared" si="28"/>
        <v>#N/A</v>
      </c>
      <c r="AI127" s="65">
        <f t="shared" ca="1" si="23"/>
        <v>44511</v>
      </c>
      <c r="AJ127" s="66" t="e">
        <f t="shared" ca="1" si="29"/>
        <v>#N/A</v>
      </c>
      <c r="AK127" s="66">
        <f>SUMIFS(Cost!$E:$E,Cost!$B:$B,Blackvue!$B$127,Cost!$C:$C,Blackvue!O127)</f>
        <v>0</v>
      </c>
      <c r="AL127" s="66">
        <f>SUMIFS(Cost!$E:$E,Cost!$B:$B,Blackvue!$B$127,Cost!$C:$C,Blackvue!P127)</f>
        <v>0</v>
      </c>
      <c r="AM127" s="66">
        <f>SUMIFS(Cost!$E:$E,Cost!$B:$B,Blackvue!$B$127,Cost!$C:$C,Blackvue!Q127)</f>
        <v>0</v>
      </c>
      <c r="AN127" s="66">
        <f>SUMIFS(Cost!$E:$E,Cost!$B:$B,Blackvue!$B$127,Cost!$C:$C,Blackvue!R127)</f>
        <v>0</v>
      </c>
      <c r="AO127" s="66">
        <f t="shared" si="24"/>
        <v>0</v>
      </c>
      <c r="AP127" s="66">
        <f>SUMIFS(Cost!$F:$F,Cost!$B:$B,Blackvue!B127,Cost!$C:$C,Blackvue!O127)</f>
        <v>0</v>
      </c>
      <c r="AQ127" s="66">
        <f>SUMIFS(Cost!$F:$F,Cost!$B:$B,Blackvue!B127,Cost!$C:$C,Blackvue!P127)</f>
        <v>0</v>
      </c>
      <c r="AR127" s="66">
        <f>SUMIFS(Cost!$F:$F,Cost!$B:$B,Blackvue!B127,Cost!$C:$C,Blackvue!Q127)</f>
        <v>0</v>
      </c>
      <c r="AS127" s="66">
        <f>SUMIFS(Cost!$F:$F,Cost!$B:$B,Blackvue!B127,Cost!$C:$C,Blackvue!R127)</f>
        <v>0</v>
      </c>
      <c r="AT127" s="14" t="str">
        <f t="shared" si="25"/>
        <v/>
      </c>
    </row>
    <row r="128" spans="1:46" ht="15.75" thickBot="1">
      <c r="A128" s="41">
        <v>121</v>
      </c>
      <c r="B128" s="42" t="str">
        <f>IFERROR(VLOOKUP(AT128,Model!$A$3:$B$63,2,FALSE),"")</f>
        <v/>
      </c>
      <c r="C128" s="77"/>
      <c r="D128" s="45"/>
      <c r="E128" s="45"/>
      <c r="F128" s="45"/>
      <c r="G128" s="45"/>
      <c r="H128" s="45"/>
      <c r="I128" s="45"/>
      <c r="J128" s="45"/>
      <c r="K128" s="45"/>
      <c r="L128" s="46"/>
      <c r="M128" s="45"/>
      <c r="N128" s="38"/>
      <c r="O128" s="42"/>
      <c r="P128" s="42"/>
      <c r="Q128" s="42"/>
      <c r="R128" s="42"/>
      <c r="S128" s="66">
        <f t="shared" si="14"/>
        <v>0</v>
      </c>
      <c r="T128" s="66">
        <f t="shared" si="15"/>
        <v>0</v>
      </c>
      <c r="U128" s="66">
        <f t="shared" si="16"/>
        <v>0</v>
      </c>
      <c r="V128" s="66">
        <f t="shared" si="17"/>
        <v>0</v>
      </c>
      <c r="W128" s="66">
        <f t="shared" si="18"/>
        <v>0</v>
      </c>
      <c r="X128" s="43" t="str">
        <f t="shared" ca="1" si="19"/>
        <v/>
      </c>
      <c r="Y128" s="44" t="str">
        <f t="shared" ca="1" si="20"/>
        <v/>
      </c>
      <c r="Z128" s="160"/>
      <c r="AA128" s="160"/>
      <c r="AB128" s="160"/>
      <c r="AC128" s="160"/>
      <c r="AD128" s="160"/>
      <c r="AE128" s="160"/>
      <c r="AF128" s="63" t="e">
        <f t="shared" si="21"/>
        <v>#N/A</v>
      </c>
      <c r="AG128" s="63" t="e">
        <f t="shared" si="22"/>
        <v>#N/A</v>
      </c>
      <c r="AH128" s="64" t="e">
        <f t="shared" si="28"/>
        <v>#N/A</v>
      </c>
      <c r="AI128" s="65">
        <f t="shared" ca="1" si="23"/>
        <v>44511</v>
      </c>
      <c r="AJ128" s="66" t="e">
        <f t="shared" ca="1" si="29"/>
        <v>#N/A</v>
      </c>
      <c r="AK128" s="66">
        <f>SUMIFS(Cost!$E:$E,Cost!$B:$B,Blackvue!$B$128,Cost!$C:$C,Blackvue!O128)</f>
        <v>0</v>
      </c>
      <c r="AL128" s="66">
        <f>SUMIFS(Cost!$E:$E,Cost!$B:$B,Blackvue!$B$128,Cost!$C:$C,Blackvue!P128)</f>
        <v>0</v>
      </c>
      <c r="AM128" s="66">
        <f>SUMIFS(Cost!$E:$E,Cost!$B:$B,Blackvue!$B$128,Cost!$C:$C,Blackvue!Q128)</f>
        <v>0</v>
      </c>
      <c r="AN128" s="66">
        <f>SUMIFS(Cost!$E:$E,Cost!$B:$B,Blackvue!$B$128,Cost!$C:$C,Blackvue!R128)</f>
        <v>0</v>
      </c>
      <c r="AO128" s="66">
        <f t="shared" si="24"/>
        <v>0</v>
      </c>
      <c r="AP128" s="66">
        <f>SUMIFS(Cost!$F:$F,Cost!$B:$B,Blackvue!B128,Cost!$C:$C,Blackvue!O128)</f>
        <v>0</v>
      </c>
      <c r="AQ128" s="66">
        <f>SUMIFS(Cost!$F:$F,Cost!$B:$B,Blackvue!B128,Cost!$C:$C,Blackvue!P128)</f>
        <v>0</v>
      </c>
      <c r="AR128" s="66">
        <f>SUMIFS(Cost!$F:$F,Cost!$B:$B,Blackvue!B128,Cost!$C:$C,Blackvue!Q128)</f>
        <v>0</v>
      </c>
      <c r="AS128" s="66">
        <f>SUMIFS(Cost!$F:$F,Cost!$B:$B,Blackvue!B128,Cost!$C:$C,Blackvue!R128)</f>
        <v>0</v>
      </c>
      <c r="AT128" s="14" t="str">
        <f t="shared" si="25"/>
        <v/>
      </c>
    </row>
    <row r="129" spans="1:46" ht="15.75" thickBot="1">
      <c r="A129" s="41">
        <v>122</v>
      </c>
      <c r="B129" s="42" t="str">
        <f>IFERROR(VLOOKUP(AT129,Model!$A$3:$B$63,2,FALSE),"")</f>
        <v/>
      </c>
      <c r="C129" s="77"/>
      <c r="D129" s="45"/>
      <c r="E129" s="45"/>
      <c r="F129" s="45"/>
      <c r="G129" s="45"/>
      <c r="H129" s="45"/>
      <c r="I129" s="45"/>
      <c r="J129" s="45"/>
      <c r="K129" s="45"/>
      <c r="L129" s="46"/>
      <c r="M129" s="45"/>
      <c r="N129" s="38"/>
      <c r="O129" s="42"/>
      <c r="P129" s="42"/>
      <c r="Q129" s="42"/>
      <c r="R129" s="42"/>
      <c r="S129" s="66">
        <f t="shared" si="14"/>
        <v>0</v>
      </c>
      <c r="T129" s="66">
        <f t="shared" si="15"/>
        <v>0</v>
      </c>
      <c r="U129" s="66">
        <f t="shared" si="16"/>
        <v>0</v>
      </c>
      <c r="V129" s="66">
        <f t="shared" si="17"/>
        <v>0</v>
      </c>
      <c r="W129" s="66">
        <f t="shared" si="18"/>
        <v>0</v>
      </c>
      <c r="X129" s="43" t="str">
        <f t="shared" ca="1" si="19"/>
        <v/>
      </c>
      <c r="Y129" s="44" t="str">
        <f t="shared" ca="1" si="20"/>
        <v/>
      </c>
      <c r="Z129" s="160"/>
      <c r="AA129" s="160"/>
      <c r="AB129" s="160"/>
      <c r="AC129" s="160"/>
      <c r="AD129" s="160"/>
      <c r="AE129" s="160"/>
      <c r="AF129" s="63" t="e">
        <f t="shared" si="21"/>
        <v>#N/A</v>
      </c>
      <c r="AG129" s="63" t="e">
        <f t="shared" si="22"/>
        <v>#N/A</v>
      </c>
      <c r="AH129" s="64" t="e">
        <f t="shared" si="28"/>
        <v>#N/A</v>
      </c>
      <c r="AI129" s="65">
        <f t="shared" ca="1" si="23"/>
        <v>44511</v>
      </c>
      <c r="AJ129" s="66" t="e">
        <f t="shared" ca="1" si="29"/>
        <v>#N/A</v>
      </c>
      <c r="AK129" s="66">
        <f>SUMIFS(Cost!$E:$E,Cost!$B:$B,Blackvue!$B$129,Cost!$C:$C,Blackvue!O129)</f>
        <v>0</v>
      </c>
      <c r="AL129" s="66">
        <f>SUMIFS(Cost!$E:$E,Cost!$B:$B,Blackvue!$B$129,Cost!$C:$C,Blackvue!P129)</f>
        <v>0</v>
      </c>
      <c r="AM129" s="66">
        <f>SUMIFS(Cost!$E:$E,Cost!$B:$B,Blackvue!$B$129,Cost!$C:$C,Blackvue!Q129)</f>
        <v>0</v>
      </c>
      <c r="AN129" s="66">
        <f>SUMIFS(Cost!$E:$E,Cost!$B:$B,Blackvue!$B$129,Cost!$C:$C,Blackvue!R129)</f>
        <v>0</v>
      </c>
      <c r="AO129" s="66">
        <f t="shared" si="24"/>
        <v>0</v>
      </c>
      <c r="AP129" s="66">
        <f>SUMIFS(Cost!$F:$F,Cost!$B:$B,Blackvue!B129,Cost!$C:$C,Blackvue!O129)</f>
        <v>0</v>
      </c>
      <c r="AQ129" s="66">
        <f>SUMIFS(Cost!$F:$F,Cost!$B:$B,Blackvue!B129,Cost!$C:$C,Blackvue!P129)</f>
        <v>0</v>
      </c>
      <c r="AR129" s="66">
        <f>SUMIFS(Cost!$F:$F,Cost!$B:$B,Blackvue!B129,Cost!$C:$C,Blackvue!Q129)</f>
        <v>0</v>
      </c>
      <c r="AS129" s="66">
        <f>SUMIFS(Cost!$F:$F,Cost!$B:$B,Blackvue!B129,Cost!$C:$C,Blackvue!R129)</f>
        <v>0</v>
      </c>
      <c r="AT129" s="14" t="str">
        <f t="shared" si="25"/>
        <v/>
      </c>
    </row>
    <row r="130" spans="1:46" ht="15.75" thickBot="1">
      <c r="A130" s="41">
        <v>123</v>
      </c>
      <c r="B130" s="42" t="str">
        <f>IFERROR(VLOOKUP(AT130,Model!$A$3:$B$63,2,FALSE),"")</f>
        <v/>
      </c>
      <c r="C130" s="77"/>
      <c r="D130" s="45"/>
      <c r="E130" s="45"/>
      <c r="F130" s="45"/>
      <c r="G130" s="45"/>
      <c r="H130" s="45"/>
      <c r="I130" s="45"/>
      <c r="J130" s="45"/>
      <c r="K130" s="45"/>
      <c r="L130" s="46"/>
      <c r="M130" s="45"/>
      <c r="N130" s="39"/>
      <c r="O130" s="42"/>
      <c r="P130" s="42"/>
      <c r="Q130" s="42"/>
      <c r="R130" s="42"/>
      <c r="S130" s="66">
        <f t="shared" si="14"/>
        <v>0</v>
      </c>
      <c r="T130" s="66">
        <f t="shared" si="15"/>
        <v>0</v>
      </c>
      <c r="U130" s="66">
        <f t="shared" si="16"/>
        <v>0</v>
      </c>
      <c r="V130" s="66">
        <f t="shared" si="17"/>
        <v>0</v>
      </c>
      <c r="W130" s="66">
        <f t="shared" si="18"/>
        <v>0</v>
      </c>
      <c r="X130" s="43" t="str">
        <f t="shared" ca="1" si="19"/>
        <v/>
      </c>
      <c r="Y130" s="44" t="str">
        <f t="shared" ca="1" si="20"/>
        <v/>
      </c>
      <c r="Z130" s="160"/>
      <c r="AA130" s="160"/>
      <c r="AB130" s="160"/>
      <c r="AC130" s="160"/>
      <c r="AD130" s="160"/>
      <c r="AE130" s="160"/>
      <c r="AF130" s="63" t="e">
        <f t="shared" si="21"/>
        <v>#N/A</v>
      </c>
      <c r="AG130" s="63" t="e">
        <f t="shared" si="22"/>
        <v>#N/A</v>
      </c>
      <c r="AH130" s="64" t="e">
        <f t="shared" si="28"/>
        <v>#N/A</v>
      </c>
      <c r="AI130" s="65">
        <f t="shared" ca="1" si="23"/>
        <v>44511</v>
      </c>
      <c r="AJ130" s="66" t="e">
        <f t="shared" ca="1" si="29"/>
        <v>#N/A</v>
      </c>
      <c r="AK130" s="66">
        <f>SUMIFS(Cost!$E:$E,Cost!$B:$B,Blackvue!$B$130,Cost!$C:$C,Blackvue!O130)</f>
        <v>0</v>
      </c>
      <c r="AL130" s="66">
        <f>SUMIFS(Cost!$E:$E,Cost!$B:$B,Blackvue!$B$130,Cost!$C:$C,Blackvue!P130)</f>
        <v>0</v>
      </c>
      <c r="AM130" s="66">
        <f>SUMIFS(Cost!$E:$E,Cost!$B:$B,Blackvue!$B$130,Cost!$C:$C,Blackvue!Q130)</f>
        <v>0</v>
      </c>
      <c r="AN130" s="66">
        <f>SUMIFS(Cost!$E:$E,Cost!$B:$B,Blackvue!$B$130,Cost!$C:$C,Blackvue!R130)</f>
        <v>0</v>
      </c>
      <c r="AO130" s="66">
        <f t="shared" si="24"/>
        <v>0</v>
      </c>
      <c r="AP130" s="66">
        <f>SUMIFS(Cost!$F:$F,Cost!$B:$B,Blackvue!B130,Cost!$C:$C,Blackvue!O130)</f>
        <v>0</v>
      </c>
      <c r="AQ130" s="66">
        <f>SUMIFS(Cost!$F:$F,Cost!$B:$B,Blackvue!B130,Cost!$C:$C,Blackvue!P130)</f>
        <v>0</v>
      </c>
      <c r="AR130" s="66">
        <f>SUMIFS(Cost!$F:$F,Cost!$B:$B,Blackvue!B130,Cost!$C:$C,Blackvue!Q130)</f>
        <v>0</v>
      </c>
      <c r="AS130" s="66">
        <f>SUMIFS(Cost!$F:$F,Cost!$B:$B,Blackvue!B130,Cost!$C:$C,Blackvue!R130)</f>
        <v>0</v>
      </c>
      <c r="AT130" s="14" t="str">
        <f t="shared" si="25"/>
        <v/>
      </c>
    </row>
    <row r="131" spans="1:46" ht="15.75" thickBot="1">
      <c r="A131" s="41">
        <v>124</v>
      </c>
      <c r="B131" s="42" t="str">
        <f>IFERROR(VLOOKUP(AT131,Model!$A$3:$B$63,2,FALSE),"")</f>
        <v/>
      </c>
      <c r="C131" s="77"/>
      <c r="D131" s="45"/>
      <c r="E131" s="45"/>
      <c r="F131" s="45"/>
      <c r="G131" s="45"/>
      <c r="H131" s="45"/>
      <c r="I131" s="45"/>
      <c r="J131" s="45"/>
      <c r="K131" s="45"/>
      <c r="L131" s="46"/>
      <c r="M131" s="45"/>
      <c r="N131" s="39"/>
      <c r="O131" s="42"/>
      <c r="P131" s="42"/>
      <c r="Q131" s="42"/>
      <c r="R131" s="42"/>
      <c r="S131" s="66">
        <f t="shared" si="14"/>
        <v>0</v>
      </c>
      <c r="T131" s="66">
        <f t="shared" si="15"/>
        <v>0</v>
      </c>
      <c r="U131" s="66">
        <f t="shared" si="16"/>
        <v>0</v>
      </c>
      <c r="V131" s="66">
        <f t="shared" si="17"/>
        <v>0</v>
      </c>
      <c r="W131" s="66">
        <f t="shared" si="18"/>
        <v>0</v>
      </c>
      <c r="X131" s="43" t="str">
        <f t="shared" ca="1" si="19"/>
        <v/>
      </c>
      <c r="Y131" s="44" t="str">
        <f t="shared" ca="1" si="20"/>
        <v/>
      </c>
      <c r="Z131" s="160"/>
      <c r="AA131" s="160"/>
      <c r="AB131" s="160"/>
      <c r="AC131" s="160"/>
      <c r="AD131" s="160"/>
      <c r="AE131" s="160"/>
      <c r="AF131" s="63" t="e">
        <f t="shared" si="21"/>
        <v>#N/A</v>
      </c>
      <c r="AG131" s="63" t="e">
        <f t="shared" si="22"/>
        <v>#N/A</v>
      </c>
      <c r="AH131" s="64" t="e">
        <f t="shared" si="28"/>
        <v>#N/A</v>
      </c>
      <c r="AI131" s="65">
        <f t="shared" ca="1" si="23"/>
        <v>44511</v>
      </c>
      <c r="AJ131" s="66" t="e">
        <f t="shared" ca="1" si="29"/>
        <v>#N/A</v>
      </c>
      <c r="AK131" s="66">
        <f>SUMIFS(Cost!$E:$E,Cost!$B:$B,Blackvue!$B$131,Cost!$C:$C,Blackvue!O131)</f>
        <v>0</v>
      </c>
      <c r="AL131" s="66">
        <f>SUMIFS(Cost!$E:$E,Cost!$B:$B,Blackvue!$B$131,Cost!$C:$C,Blackvue!P131)</f>
        <v>0</v>
      </c>
      <c r="AM131" s="66">
        <f>SUMIFS(Cost!$E:$E,Cost!$B:$B,Blackvue!$B$131,Cost!$C:$C,Blackvue!Q131)</f>
        <v>0</v>
      </c>
      <c r="AN131" s="66">
        <f>SUMIFS(Cost!$E:$E,Cost!$B:$B,Blackvue!$B$131,Cost!$C:$C,Blackvue!R131)</f>
        <v>0</v>
      </c>
      <c r="AO131" s="66">
        <f t="shared" si="24"/>
        <v>0</v>
      </c>
      <c r="AP131" s="66">
        <f>SUMIFS(Cost!$F:$F,Cost!$B:$B,Blackvue!B131,Cost!$C:$C,Blackvue!O131)</f>
        <v>0</v>
      </c>
      <c r="AQ131" s="66">
        <f>SUMIFS(Cost!$F:$F,Cost!$B:$B,Blackvue!B131,Cost!$C:$C,Blackvue!P131)</f>
        <v>0</v>
      </c>
      <c r="AR131" s="66">
        <f>SUMIFS(Cost!$F:$F,Cost!$B:$B,Blackvue!B131,Cost!$C:$C,Blackvue!Q131)</f>
        <v>0</v>
      </c>
      <c r="AS131" s="66">
        <f>SUMIFS(Cost!$F:$F,Cost!$B:$B,Blackvue!B131,Cost!$C:$C,Blackvue!R131)</f>
        <v>0</v>
      </c>
      <c r="AT131" s="14" t="str">
        <f t="shared" si="25"/>
        <v/>
      </c>
    </row>
    <row r="132" spans="1:46" ht="15.75" thickBot="1">
      <c r="A132" s="41">
        <v>125</v>
      </c>
      <c r="B132" s="42" t="str">
        <f>IFERROR(VLOOKUP(AT132,Model!$A$3:$B$63,2,FALSE),"")</f>
        <v/>
      </c>
      <c r="C132" s="77"/>
      <c r="D132" s="45"/>
      <c r="E132" s="45"/>
      <c r="F132" s="45"/>
      <c r="G132" s="45"/>
      <c r="H132" s="45"/>
      <c r="I132" s="45"/>
      <c r="J132" s="45"/>
      <c r="K132" s="45"/>
      <c r="L132" s="46"/>
      <c r="M132" s="45"/>
      <c r="N132" s="39"/>
      <c r="O132" s="42"/>
      <c r="P132" s="42"/>
      <c r="Q132" s="42"/>
      <c r="R132" s="42"/>
      <c r="S132" s="66">
        <f t="shared" si="14"/>
        <v>0</v>
      </c>
      <c r="T132" s="66">
        <f t="shared" si="15"/>
        <v>0</v>
      </c>
      <c r="U132" s="66">
        <f t="shared" si="16"/>
        <v>0</v>
      </c>
      <c r="V132" s="66">
        <f t="shared" si="17"/>
        <v>0</v>
      </c>
      <c r="W132" s="66">
        <f t="shared" si="18"/>
        <v>0</v>
      </c>
      <c r="X132" s="43" t="str">
        <f t="shared" ca="1" si="19"/>
        <v/>
      </c>
      <c r="Y132" s="44" t="str">
        <f t="shared" ca="1" si="20"/>
        <v/>
      </c>
      <c r="Z132" s="160"/>
      <c r="AA132" s="160"/>
      <c r="AB132" s="160"/>
      <c r="AC132" s="160"/>
      <c r="AD132" s="160"/>
      <c r="AE132" s="160"/>
      <c r="AF132" s="63" t="e">
        <f t="shared" si="21"/>
        <v>#N/A</v>
      </c>
      <c r="AG132" s="63" t="e">
        <f t="shared" si="22"/>
        <v>#N/A</v>
      </c>
      <c r="AH132" s="64" t="e">
        <f t="shared" si="28"/>
        <v>#N/A</v>
      </c>
      <c r="AI132" s="65">
        <f t="shared" ca="1" si="23"/>
        <v>44511</v>
      </c>
      <c r="AJ132" s="66" t="e">
        <f t="shared" ca="1" si="29"/>
        <v>#N/A</v>
      </c>
      <c r="AK132" s="66">
        <f>SUMIFS(Cost!$E:$E,Cost!$B:$B,Blackvue!$B$132,Cost!$C:$C,Blackvue!O132)</f>
        <v>0</v>
      </c>
      <c r="AL132" s="66">
        <f>SUMIFS(Cost!$E:$E,Cost!$B:$B,Blackvue!$B$132,Cost!$C:$C,Blackvue!P132)</f>
        <v>0</v>
      </c>
      <c r="AM132" s="66">
        <f>SUMIFS(Cost!$E:$E,Cost!$B:$B,Blackvue!$B$132,Cost!$C:$C,Blackvue!Q132)</f>
        <v>0</v>
      </c>
      <c r="AN132" s="66">
        <f>SUMIFS(Cost!$E:$E,Cost!$B:$B,Blackvue!$B$132,Cost!$C:$C,Blackvue!R132)</f>
        <v>0</v>
      </c>
      <c r="AO132" s="66">
        <f t="shared" si="24"/>
        <v>0</v>
      </c>
      <c r="AP132" s="66">
        <f>SUMIFS(Cost!$F:$F,Cost!$B:$B,Blackvue!B132,Cost!$C:$C,Blackvue!O132)</f>
        <v>0</v>
      </c>
      <c r="AQ132" s="66">
        <f>SUMIFS(Cost!$F:$F,Cost!$B:$B,Blackvue!B132,Cost!$C:$C,Blackvue!P132)</f>
        <v>0</v>
      </c>
      <c r="AR132" s="66">
        <f>SUMIFS(Cost!$F:$F,Cost!$B:$B,Blackvue!B132,Cost!$C:$C,Blackvue!Q132)</f>
        <v>0</v>
      </c>
      <c r="AS132" s="66">
        <f>SUMIFS(Cost!$F:$F,Cost!$B:$B,Blackvue!B132,Cost!$C:$C,Blackvue!R132)</f>
        <v>0</v>
      </c>
      <c r="AT132" s="14" t="str">
        <f t="shared" si="25"/>
        <v/>
      </c>
    </row>
    <row r="133" spans="1:46" ht="15.75" thickBot="1">
      <c r="A133" s="41">
        <v>126</v>
      </c>
      <c r="B133" s="42" t="str">
        <f>IFERROR(VLOOKUP(AT133,Model!$A$3:$B$63,2,FALSE),"")</f>
        <v/>
      </c>
      <c r="C133" s="77"/>
      <c r="D133" s="45"/>
      <c r="E133" s="45"/>
      <c r="F133" s="45"/>
      <c r="G133" s="45"/>
      <c r="H133" s="45"/>
      <c r="I133" s="45"/>
      <c r="J133" s="45"/>
      <c r="K133" s="45"/>
      <c r="L133" s="46"/>
      <c r="M133" s="45"/>
      <c r="N133" s="39"/>
      <c r="O133" s="42"/>
      <c r="P133" s="42"/>
      <c r="Q133" s="42"/>
      <c r="R133" s="42"/>
      <c r="S133" s="66">
        <f t="shared" si="14"/>
        <v>0</v>
      </c>
      <c r="T133" s="66">
        <f t="shared" si="15"/>
        <v>0</v>
      </c>
      <c r="U133" s="66">
        <f t="shared" si="16"/>
        <v>0</v>
      </c>
      <c r="V133" s="66">
        <f t="shared" si="17"/>
        <v>0</v>
      </c>
      <c r="W133" s="66">
        <f t="shared" si="18"/>
        <v>0</v>
      </c>
      <c r="X133" s="43" t="str">
        <f t="shared" ca="1" si="19"/>
        <v/>
      </c>
      <c r="Y133" s="44" t="str">
        <f t="shared" ca="1" si="20"/>
        <v/>
      </c>
      <c r="Z133" s="160"/>
      <c r="AA133" s="160"/>
      <c r="AB133" s="160"/>
      <c r="AC133" s="160"/>
      <c r="AD133" s="160"/>
      <c r="AE133" s="160"/>
      <c r="AF133" s="63" t="e">
        <f t="shared" si="21"/>
        <v>#N/A</v>
      </c>
      <c r="AG133" s="63" t="e">
        <f t="shared" si="22"/>
        <v>#N/A</v>
      </c>
      <c r="AH133" s="64" t="e">
        <f t="shared" si="28"/>
        <v>#N/A</v>
      </c>
      <c r="AI133" s="65">
        <f t="shared" ca="1" si="23"/>
        <v>44511</v>
      </c>
      <c r="AJ133" s="66" t="e">
        <f t="shared" ca="1" si="29"/>
        <v>#N/A</v>
      </c>
      <c r="AK133" s="66">
        <f>SUMIFS(Cost!$E:$E,Cost!$B:$B,Blackvue!$B$133,Cost!$C:$C,Blackvue!O133)</f>
        <v>0</v>
      </c>
      <c r="AL133" s="66">
        <f>SUMIFS(Cost!$E:$E,Cost!$B:$B,Blackvue!$B$133,Cost!$C:$C,Blackvue!P133)</f>
        <v>0</v>
      </c>
      <c r="AM133" s="66">
        <f>SUMIFS(Cost!$E:$E,Cost!$B:$B,Blackvue!$B$133,Cost!$C:$C,Blackvue!Q133)</f>
        <v>0</v>
      </c>
      <c r="AN133" s="66">
        <f>SUMIFS(Cost!$E:$E,Cost!$B:$B,Blackvue!$B$133,Cost!$C:$C,Blackvue!R133)</f>
        <v>0</v>
      </c>
      <c r="AO133" s="66">
        <f t="shared" si="24"/>
        <v>0</v>
      </c>
      <c r="AP133" s="66">
        <f>SUMIFS(Cost!$F:$F,Cost!$B:$B,Blackvue!B133,Cost!$C:$C,Blackvue!O133)</f>
        <v>0</v>
      </c>
      <c r="AQ133" s="66">
        <f>SUMIFS(Cost!$F:$F,Cost!$B:$B,Blackvue!B133,Cost!$C:$C,Blackvue!P133)</f>
        <v>0</v>
      </c>
      <c r="AR133" s="66">
        <f>SUMIFS(Cost!$F:$F,Cost!$B:$B,Blackvue!B133,Cost!$C:$C,Blackvue!Q133)</f>
        <v>0</v>
      </c>
      <c r="AS133" s="66">
        <f>SUMIFS(Cost!$F:$F,Cost!$B:$B,Blackvue!B133,Cost!$C:$C,Blackvue!R133)</f>
        <v>0</v>
      </c>
      <c r="AT133" s="14" t="str">
        <f t="shared" si="25"/>
        <v/>
      </c>
    </row>
    <row r="134" spans="1:46" ht="15.75" thickBot="1">
      <c r="A134" s="41">
        <v>127</v>
      </c>
      <c r="B134" s="42" t="str">
        <f>IFERROR(VLOOKUP(AT134,Model!$A$3:$B$63,2,FALSE),"")</f>
        <v/>
      </c>
      <c r="C134" s="77"/>
      <c r="D134" s="45"/>
      <c r="E134" s="45"/>
      <c r="F134" s="45"/>
      <c r="G134" s="45"/>
      <c r="H134" s="45"/>
      <c r="I134" s="45"/>
      <c r="J134" s="45"/>
      <c r="K134" s="45"/>
      <c r="L134" s="46"/>
      <c r="M134" s="45"/>
      <c r="N134" s="38"/>
      <c r="O134" s="42"/>
      <c r="P134" s="42"/>
      <c r="Q134" s="42"/>
      <c r="R134" s="42"/>
      <c r="S134" s="66">
        <f t="shared" si="14"/>
        <v>0</v>
      </c>
      <c r="T134" s="66">
        <f t="shared" si="15"/>
        <v>0</v>
      </c>
      <c r="U134" s="66">
        <f t="shared" si="16"/>
        <v>0</v>
      </c>
      <c r="V134" s="66">
        <f t="shared" si="17"/>
        <v>0</v>
      </c>
      <c r="W134" s="66">
        <f t="shared" si="18"/>
        <v>0</v>
      </c>
      <c r="X134" s="43" t="str">
        <f t="shared" ca="1" si="19"/>
        <v/>
      </c>
      <c r="Y134" s="44" t="str">
        <f t="shared" ca="1" si="20"/>
        <v/>
      </c>
      <c r="Z134" s="160"/>
      <c r="AA134" s="160"/>
      <c r="AB134" s="160"/>
      <c r="AC134" s="160"/>
      <c r="AD134" s="160"/>
      <c r="AE134" s="160"/>
      <c r="AF134" s="63" t="e">
        <f t="shared" si="21"/>
        <v>#N/A</v>
      </c>
      <c r="AG134" s="63" t="e">
        <f t="shared" si="22"/>
        <v>#N/A</v>
      </c>
      <c r="AH134" s="64" t="e">
        <f t="shared" si="28"/>
        <v>#N/A</v>
      </c>
      <c r="AI134" s="65">
        <f t="shared" ca="1" si="23"/>
        <v>44511</v>
      </c>
      <c r="AJ134" s="66" t="e">
        <f t="shared" ca="1" si="29"/>
        <v>#N/A</v>
      </c>
      <c r="AK134" s="66">
        <f>SUMIFS(Cost!$E:$E,Cost!$B:$B,Blackvue!$B$134,Cost!$C:$C,Blackvue!O134)</f>
        <v>0</v>
      </c>
      <c r="AL134" s="66">
        <f>SUMIFS(Cost!$E:$E,Cost!$B:$B,Blackvue!$B$134,Cost!$C:$C,Blackvue!P134)</f>
        <v>0</v>
      </c>
      <c r="AM134" s="66">
        <f>SUMIFS(Cost!$E:$E,Cost!$B:$B,Blackvue!$B$134,Cost!$C:$C,Blackvue!Q134)</f>
        <v>0</v>
      </c>
      <c r="AN134" s="66">
        <f>SUMIFS(Cost!$E:$E,Cost!$B:$B,Blackvue!$B$134,Cost!$C:$C,Blackvue!R134)</f>
        <v>0</v>
      </c>
      <c r="AO134" s="66">
        <f t="shared" si="24"/>
        <v>0</v>
      </c>
      <c r="AP134" s="66">
        <f>SUMIFS(Cost!$F:$F,Cost!$B:$B,Blackvue!B134,Cost!$C:$C,Blackvue!O134)</f>
        <v>0</v>
      </c>
      <c r="AQ134" s="66">
        <f>SUMIFS(Cost!$F:$F,Cost!$B:$B,Blackvue!B134,Cost!$C:$C,Blackvue!P134)</f>
        <v>0</v>
      </c>
      <c r="AR134" s="66">
        <f>SUMIFS(Cost!$F:$F,Cost!$B:$B,Blackvue!B134,Cost!$C:$C,Blackvue!Q134)</f>
        <v>0</v>
      </c>
      <c r="AS134" s="66">
        <f>SUMIFS(Cost!$F:$F,Cost!$B:$B,Blackvue!B134,Cost!$C:$C,Blackvue!R134)</f>
        <v>0</v>
      </c>
      <c r="AT134" s="14" t="str">
        <f t="shared" si="25"/>
        <v/>
      </c>
    </row>
    <row r="135" spans="1:46" ht="15.75" thickBot="1">
      <c r="A135" s="41">
        <v>128</v>
      </c>
      <c r="B135" s="42" t="str">
        <f>IFERROR(VLOOKUP(AT135,Model!$A$3:$B$63,2,FALSE),"")</f>
        <v/>
      </c>
      <c r="C135" s="77"/>
      <c r="D135" s="45"/>
      <c r="E135" s="45"/>
      <c r="F135" s="45"/>
      <c r="G135" s="45"/>
      <c r="H135" s="45"/>
      <c r="I135" s="45"/>
      <c r="J135" s="45"/>
      <c r="K135" s="45"/>
      <c r="L135" s="46"/>
      <c r="M135" s="45"/>
      <c r="N135" s="38"/>
      <c r="O135" s="42"/>
      <c r="P135" s="42"/>
      <c r="Q135" s="42"/>
      <c r="R135" s="42"/>
      <c r="S135" s="66">
        <f t="shared" si="14"/>
        <v>0</v>
      </c>
      <c r="T135" s="66">
        <f t="shared" si="15"/>
        <v>0</v>
      </c>
      <c r="U135" s="66">
        <f t="shared" si="16"/>
        <v>0</v>
      </c>
      <c r="V135" s="66">
        <f t="shared" si="17"/>
        <v>0</v>
      </c>
      <c r="W135" s="66">
        <f t="shared" si="18"/>
        <v>0</v>
      </c>
      <c r="X135" s="43" t="str">
        <f t="shared" ca="1" si="19"/>
        <v/>
      </c>
      <c r="Y135" s="44" t="str">
        <f t="shared" ca="1" si="20"/>
        <v/>
      </c>
      <c r="Z135" s="160"/>
      <c r="AA135" s="160"/>
      <c r="AB135" s="160"/>
      <c r="AC135" s="160"/>
      <c r="AD135" s="160"/>
      <c r="AE135" s="160"/>
      <c r="AF135" s="63" t="e">
        <f t="shared" si="21"/>
        <v>#N/A</v>
      </c>
      <c r="AG135" s="63" t="e">
        <f t="shared" si="22"/>
        <v>#N/A</v>
      </c>
      <c r="AH135" s="64" t="e">
        <f t="shared" si="28"/>
        <v>#N/A</v>
      </c>
      <c r="AI135" s="65">
        <f t="shared" ca="1" si="23"/>
        <v>44511</v>
      </c>
      <c r="AJ135" s="66" t="e">
        <f t="shared" ca="1" si="29"/>
        <v>#N/A</v>
      </c>
      <c r="AK135" s="66">
        <f>SUMIFS(Cost!$E:$E,Cost!$B:$B,Blackvue!$B$135,Cost!$C:$C,Blackvue!O135)</f>
        <v>0</v>
      </c>
      <c r="AL135" s="66">
        <f>SUMIFS(Cost!$E:$E,Cost!$B:$B,Blackvue!$B$135,Cost!$C:$C,Blackvue!P135)</f>
        <v>0</v>
      </c>
      <c r="AM135" s="66">
        <f>SUMIFS(Cost!$E:$E,Cost!$B:$B,Blackvue!$B$135,Cost!$C:$C,Blackvue!Q135)</f>
        <v>0</v>
      </c>
      <c r="AN135" s="66">
        <f>SUMIFS(Cost!$E:$E,Cost!$B:$B,Blackvue!$B$135,Cost!$C:$C,Blackvue!R135)</f>
        <v>0</v>
      </c>
      <c r="AO135" s="66">
        <f t="shared" si="24"/>
        <v>0</v>
      </c>
      <c r="AP135" s="66">
        <f>SUMIFS(Cost!$F:$F,Cost!$B:$B,Blackvue!B135,Cost!$C:$C,Blackvue!O135)</f>
        <v>0</v>
      </c>
      <c r="AQ135" s="66">
        <f>SUMIFS(Cost!$F:$F,Cost!$B:$B,Blackvue!B135,Cost!$C:$C,Blackvue!P135)</f>
        <v>0</v>
      </c>
      <c r="AR135" s="66">
        <f>SUMIFS(Cost!$F:$F,Cost!$B:$B,Blackvue!B135,Cost!$C:$C,Blackvue!Q135)</f>
        <v>0</v>
      </c>
      <c r="AS135" s="66">
        <f>SUMIFS(Cost!$F:$F,Cost!$B:$B,Blackvue!B135,Cost!$C:$C,Blackvue!R135)</f>
        <v>0</v>
      </c>
      <c r="AT135" s="14" t="str">
        <f t="shared" si="25"/>
        <v/>
      </c>
    </row>
    <row r="136" spans="1:46" ht="15.75" thickBot="1">
      <c r="A136" s="41">
        <v>129</v>
      </c>
      <c r="B136" s="42" t="str">
        <f>IFERROR(VLOOKUP(AT136,Model!$A$3:$B$63,2,FALSE),"")</f>
        <v/>
      </c>
      <c r="C136" s="77"/>
      <c r="D136" s="45"/>
      <c r="E136" s="45"/>
      <c r="F136" s="45"/>
      <c r="G136" s="45"/>
      <c r="H136" s="45"/>
      <c r="I136" s="45"/>
      <c r="J136" s="45"/>
      <c r="K136" s="45"/>
      <c r="L136" s="46"/>
      <c r="M136" s="45"/>
      <c r="N136" s="38"/>
      <c r="O136" s="42"/>
      <c r="P136" s="42"/>
      <c r="Q136" s="42"/>
      <c r="R136" s="42"/>
      <c r="S136" s="66">
        <f t="shared" si="14"/>
        <v>0</v>
      </c>
      <c r="T136" s="66">
        <f t="shared" si="15"/>
        <v>0</v>
      </c>
      <c r="U136" s="66">
        <f t="shared" si="16"/>
        <v>0</v>
      </c>
      <c r="V136" s="66">
        <f t="shared" si="17"/>
        <v>0</v>
      </c>
      <c r="W136" s="66">
        <f t="shared" si="18"/>
        <v>0</v>
      </c>
      <c r="X136" s="43" t="str">
        <f t="shared" ca="1" si="19"/>
        <v/>
      </c>
      <c r="Y136" s="44" t="str">
        <f t="shared" ca="1" si="20"/>
        <v/>
      </c>
      <c r="Z136" s="160"/>
      <c r="AA136" s="160"/>
      <c r="AB136" s="160"/>
      <c r="AC136" s="160"/>
      <c r="AD136" s="160"/>
      <c r="AE136" s="160"/>
      <c r="AF136" s="63" t="e">
        <f t="shared" si="21"/>
        <v>#N/A</v>
      </c>
      <c r="AG136" s="63" t="e">
        <f t="shared" si="22"/>
        <v>#N/A</v>
      </c>
      <c r="AH136" s="64" t="e">
        <f t="shared" si="28"/>
        <v>#N/A</v>
      </c>
      <c r="AI136" s="65">
        <f t="shared" ca="1" si="23"/>
        <v>44511</v>
      </c>
      <c r="AJ136" s="66" t="e">
        <f t="shared" ca="1" si="29"/>
        <v>#N/A</v>
      </c>
      <c r="AK136" s="66">
        <f>SUMIFS(Cost!$E:$E,Cost!$B:$B,Blackvue!$B$136,Cost!$C:$C,Blackvue!O136)</f>
        <v>0</v>
      </c>
      <c r="AL136" s="66">
        <f>SUMIFS(Cost!$E:$E,Cost!$B:$B,Blackvue!$B$136,Cost!$C:$C,Blackvue!P136)</f>
        <v>0</v>
      </c>
      <c r="AM136" s="66">
        <f>SUMIFS(Cost!$E:$E,Cost!$B:$B,Blackvue!$B$136,Cost!$C:$C,Blackvue!Q136)</f>
        <v>0</v>
      </c>
      <c r="AN136" s="66">
        <f>SUMIFS(Cost!$E:$E,Cost!$B:$B,Blackvue!$B$136,Cost!$C:$C,Blackvue!R136)</f>
        <v>0</v>
      </c>
      <c r="AO136" s="66">
        <f t="shared" si="24"/>
        <v>0</v>
      </c>
      <c r="AP136" s="66">
        <f>SUMIFS(Cost!$F:$F,Cost!$B:$B,Blackvue!B136,Cost!$C:$C,Blackvue!O136)</f>
        <v>0</v>
      </c>
      <c r="AQ136" s="66">
        <f>SUMIFS(Cost!$F:$F,Cost!$B:$B,Blackvue!B136,Cost!$C:$C,Blackvue!P136)</f>
        <v>0</v>
      </c>
      <c r="AR136" s="66">
        <f>SUMIFS(Cost!$F:$F,Cost!$B:$B,Blackvue!B136,Cost!$C:$C,Blackvue!Q136)</f>
        <v>0</v>
      </c>
      <c r="AS136" s="66">
        <f>SUMIFS(Cost!$F:$F,Cost!$B:$B,Blackvue!B136,Cost!$C:$C,Blackvue!R136)</f>
        <v>0</v>
      </c>
      <c r="AT136" s="14" t="str">
        <f t="shared" si="25"/>
        <v/>
      </c>
    </row>
    <row r="137" spans="1:46" ht="15.75" thickBot="1">
      <c r="A137" s="41">
        <v>130</v>
      </c>
      <c r="B137" s="42" t="str">
        <f>IFERROR(VLOOKUP(AT137,Model!$A$3:$B$63,2,FALSE),"")</f>
        <v/>
      </c>
      <c r="C137" s="77"/>
      <c r="D137" s="45"/>
      <c r="E137" s="45"/>
      <c r="F137" s="45"/>
      <c r="G137" s="45"/>
      <c r="H137" s="45"/>
      <c r="I137" s="45"/>
      <c r="J137" s="45"/>
      <c r="K137" s="45"/>
      <c r="L137" s="46"/>
      <c r="M137" s="45"/>
      <c r="N137" s="38"/>
      <c r="O137" s="42"/>
      <c r="P137" s="42"/>
      <c r="Q137" s="42"/>
      <c r="R137" s="42"/>
      <c r="S137" s="66">
        <f t="shared" ref="S137:S200" si="30">AK137</f>
        <v>0</v>
      </c>
      <c r="T137" s="66">
        <f t="shared" ref="T137:T200" si="31">AL137</f>
        <v>0</v>
      </c>
      <c r="U137" s="66">
        <f t="shared" ref="U137:U200" si="32">AM137</f>
        <v>0</v>
      </c>
      <c r="V137" s="66">
        <f t="shared" ref="V137:V200" si="33">AN137</f>
        <v>0</v>
      </c>
      <c r="W137" s="66">
        <f t="shared" ref="W137:W200" si="34">AO137</f>
        <v>0</v>
      </c>
      <c r="X137" s="43" t="str">
        <f t="shared" ref="X137:X200" ca="1" si="35">IFERROR(IF(AJ137&gt;=16,"out",IF(AJ137&lt;16,"in")),"")</f>
        <v/>
      </c>
      <c r="Y137" s="44" t="str">
        <f t="shared" ref="Y137:Y200" ca="1" si="36">IF(X137="out",SUM(AK137:AO137),"")</f>
        <v/>
      </c>
      <c r="Z137" s="160"/>
      <c r="AA137" s="160"/>
      <c r="AB137" s="160"/>
      <c r="AC137" s="160"/>
      <c r="AD137" s="160"/>
      <c r="AE137" s="160"/>
      <c r="AF137" s="63" t="e">
        <f t="shared" ref="AF137:AF200" si="37">VLOOKUP(MID(C137,7,1),$BC$6:$BD$14,2,FALSE)</f>
        <v>#N/A</v>
      </c>
      <c r="AG137" s="63" t="e">
        <f t="shared" ref="AG137:AG200" si="38">VLOOKUP(MID(C137,8,1),$BE$6:$BF$17,2,FALSE)</f>
        <v>#N/A</v>
      </c>
      <c r="AH137" s="64" t="e">
        <f t="shared" ref="AH137:AH200" si="39">DATE(AF137,AG137,1)</f>
        <v>#N/A</v>
      </c>
      <c r="AI137" s="65">
        <f t="shared" ref="AI137:AI200" ca="1" si="40">TODAY()</f>
        <v>44511</v>
      </c>
      <c r="AJ137" s="66" t="e">
        <f t="shared" ref="AJ137:AJ200" ca="1" si="41">DATEDIF(AH137,AI137,"M")</f>
        <v>#N/A</v>
      </c>
      <c r="AK137" s="66">
        <f>SUMIFS(Cost!$E:$E,Cost!$B:$B,Blackvue!$B$137,Cost!$C:$C,Blackvue!O137)</f>
        <v>0</v>
      </c>
      <c r="AL137" s="66">
        <f>SUMIFS(Cost!$E:$E,Cost!$B:$B,Blackvue!$B$137,Cost!$C:$C,Blackvue!P137)</f>
        <v>0</v>
      </c>
      <c r="AM137" s="66">
        <f>SUMIFS(Cost!$E:$E,Cost!$B:$B,Blackvue!$B$137,Cost!$C:$C,Blackvue!Q137)</f>
        <v>0</v>
      </c>
      <c r="AN137" s="66">
        <f>SUMIFS(Cost!$E:$E,Cost!$B:$B,Blackvue!$B$137,Cost!$C:$C,Blackvue!R137)</f>
        <v>0</v>
      </c>
      <c r="AO137" s="66">
        <f t="shared" ref="AO137:AO200" si="42">MAX(AP137:AS137)</f>
        <v>0</v>
      </c>
      <c r="AP137" s="66">
        <f>SUMIFS(Cost!$F:$F,Cost!$B:$B,Blackvue!B137,Cost!$C:$C,Blackvue!O137)</f>
        <v>0</v>
      </c>
      <c r="AQ137" s="66">
        <f>SUMIFS(Cost!$F:$F,Cost!$B:$B,Blackvue!B137,Cost!$C:$C,Blackvue!P137)</f>
        <v>0</v>
      </c>
      <c r="AR137" s="66">
        <f>SUMIFS(Cost!$F:$F,Cost!$B:$B,Blackvue!B137,Cost!$C:$C,Blackvue!Q137)</f>
        <v>0</v>
      </c>
      <c r="AS137" s="66">
        <f>SUMIFS(Cost!$F:$F,Cost!$B:$B,Blackvue!B137,Cost!$C:$C,Blackvue!R137)</f>
        <v>0</v>
      </c>
      <c r="AT137" s="14" t="str">
        <f t="shared" ref="AT137:AT200" si="43">LEFT(C137,4)</f>
        <v/>
      </c>
    </row>
    <row r="138" spans="1:46" ht="15.75" thickBot="1">
      <c r="A138" s="41">
        <v>131</v>
      </c>
      <c r="B138" s="42" t="str">
        <f>IFERROR(VLOOKUP(AT138,Model!$A$3:$B$63,2,FALSE),"")</f>
        <v/>
      </c>
      <c r="C138" s="77"/>
      <c r="D138" s="45"/>
      <c r="E138" s="45"/>
      <c r="F138" s="45"/>
      <c r="G138" s="45"/>
      <c r="H138" s="45"/>
      <c r="I138" s="45"/>
      <c r="J138" s="45"/>
      <c r="K138" s="45"/>
      <c r="L138" s="46"/>
      <c r="M138" s="45"/>
      <c r="N138" s="40"/>
      <c r="O138" s="42"/>
      <c r="P138" s="42"/>
      <c r="Q138" s="42"/>
      <c r="R138" s="42"/>
      <c r="S138" s="66">
        <f t="shared" si="30"/>
        <v>0</v>
      </c>
      <c r="T138" s="66">
        <f t="shared" si="31"/>
        <v>0</v>
      </c>
      <c r="U138" s="66">
        <f t="shared" si="32"/>
        <v>0</v>
      </c>
      <c r="V138" s="66">
        <f t="shared" si="33"/>
        <v>0</v>
      </c>
      <c r="W138" s="66">
        <f t="shared" si="34"/>
        <v>0</v>
      </c>
      <c r="X138" s="43" t="str">
        <f t="shared" ca="1" si="35"/>
        <v/>
      </c>
      <c r="Y138" s="44" t="str">
        <f t="shared" ca="1" si="36"/>
        <v/>
      </c>
      <c r="Z138" s="160"/>
      <c r="AA138" s="160"/>
      <c r="AB138" s="160"/>
      <c r="AC138" s="160"/>
      <c r="AD138" s="160"/>
      <c r="AE138" s="160"/>
      <c r="AF138" s="63" t="e">
        <f t="shared" si="37"/>
        <v>#N/A</v>
      </c>
      <c r="AG138" s="63" t="e">
        <f t="shared" si="38"/>
        <v>#N/A</v>
      </c>
      <c r="AH138" s="64" t="e">
        <f t="shared" si="39"/>
        <v>#N/A</v>
      </c>
      <c r="AI138" s="65">
        <f t="shared" ca="1" si="40"/>
        <v>44511</v>
      </c>
      <c r="AJ138" s="66" t="e">
        <f t="shared" ca="1" si="41"/>
        <v>#N/A</v>
      </c>
      <c r="AK138" s="66">
        <f>SUMIFS(Cost!$E:$E,Cost!$B:$B,Blackvue!$B$138,Cost!$C:$C,Blackvue!O138)</f>
        <v>0</v>
      </c>
      <c r="AL138" s="66">
        <f>SUMIFS(Cost!$E:$E,Cost!$B:$B,Blackvue!$B$138,Cost!$C:$C,Blackvue!P138)</f>
        <v>0</v>
      </c>
      <c r="AM138" s="66">
        <f>SUMIFS(Cost!$E:$E,Cost!$B:$B,Blackvue!$B$138,Cost!$C:$C,Blackvue!Q138)</f>
        <v>0</v>
      </c>
      <c r="AN138" s="66">
        <f>SUMIFS(Cost!$E:$E,Cost!$B:$B,Blackvue!$B$138,Cost!$C:$C,Blackvue!R138)</f>
        <v>0</v>
      </c>
      <c r="AO138" s="66">
        <f t="shared" si="42"/>
        <v>0</v>
      </c>
      <c r="AP138" s="66">
        <f>SUMIFS(Cost!$F:$F,Cost!$B:$B,Blackvue!B138,Cost!$C:$C,Blackvue!O138)</f>
        <v>0</v>
      </c>
      <c r="AQ138" s="66">
        <f>SUMIFS(Cost!$F:$F,Cost!$B:$B,Blackvue!B138,Cost!$C:$C,Blackvue!P138)</f>
        <v>0</v>
      </c>
      <c r="AR138" s="66">
        <f>SUMIFS(Cost!$F:$F,Cost!$B:$B,Blackvue!B138,Cost!$C:$C,Blackvue!Q138)</f>
        <v>0</v>
      </c>
      <c r="AS138" s="66">
        <f>SUMIFS(Cost!$F:$F,Cost!$B:$B,Blackvue!B138,Cost!$C:$C,Blackvue!R138)</f>
        <v>0</v>
      </c>
      <c r="AT138" s="14" t="str">
        <f t="shared" si="43"/>
        <v/>
      </c>
    </row>
    <row r="139" spans="1:46" ht="15.75" thickBot="1">
      <c r="A139" s="41">
        <v>132</v>
      </c>
      <c r="B139" s="42" t="str">
        <f>IFERROR(VLOOKUP(AT139,Model!$A$3:$B$63,2,FALSE),"")</f>
        <v/>
      </c>
      <c r="C139" s="77"/>
      <c r="D139" s="45"/>
      <c r="E139" s="45"/>
      <c r="F139" s="45"/>
      <c r="G139" s="45"/>
      <c r="H139" s="45"/>
      <c r="I139" s="45"/>
      <c r="J139" s="45"/>
      <c r="K139" s="45"/>
      <c r="L139" s="46"/>
      <c r="M139" s="45"/>
      <c r="N139" s="40"/>
      <c r="O139" s="42"/>
      <c r="P139" s="42"/>
      <c r="Q139" s="42"/>
      <c r="R139" s="42"/>
      <c r="S139" s="66">
        <f t="shared" si="30"/>
        <v>0</v>
      </c>
      <c r="T139" s="66">
        <f t="shared" si="31"/>
        <v>0</v>
      </c>
      <c r="U139" s="66">
        <f t="shared" si="32"/>
        <v>0</v>
      </c>
      <c r="V139" s="66">
        <f t="shared" si="33"/>
        <v>0</v>
      </c>
      <c r="W139" s="66">
        <f t="shared" si="34"/>
        <v>0</v>
      </c>
      <c r="X139" s="43" t="str">
        <f t="shared" ca="1" si="35"/>
        <v/>
      </c>
      <c r="Y139" s="44" t="str">
        <f t="shared" ca="1" si="36"/>
        <v/>
      </c>
      <c r="Z139" s="160"/>
      <c r="AA139" s="160"/>
      <c r="AB139" s="160"/>
      <c r="AC139" s="160"/>
      <c r="AD139" s="160"/>
      <c r="AE139" s="160"/>
      <c r="AF139" s="63" t="e">
        <f t="shared" si="37"/>
        <v>#N/A</v>
      </c>
      <c r="AG139" s="63" t="e">
        <f t="shared" si="38"/>
        <v>#N/A</v>
      </c>
      <c r="AH139" s="64" t="e">
        <f t="shared" si="39"/>
        <v>#N/A</v>
      </c>
      <c r="AI139" s="65">
        <f t="shared" ca="1" si="40"/>
        <v>44511</v>
      </c>
      <c r="AJ139" s="66" t="e">
        <f t="shared" ca="1" si="41"/>
        <v>#N/A</v>
      </c>
      <c r="AK139" s="66">
        <f>SUMIFS(Cost!$E:$E,Cost!$B:$B,Blackvue!$B$139,Cost!$C:$C,Blackvue!O139)</f>
        <v>0</v>
      </c>
      <c r="AL139" s="66">
        <f>SUMIFS(Cost!$E:$E,Cost!$B:$B,Blackvue!$B$139,Cost!$C:$C,Blackvue!P139)</f>
        <v>0</v>
      </c>
      <c r="AM139" s="66">
        <f>SUMIFS(Cost!$E:$E,Cost!$B:$B,Blackvue!$B$139,Cost!$C:$C,Blackvue!Q139)</f>
        <v>0</v>
      </c>
      <c r="AN139" s="66">
        <f>SUMIFS(Cost!$E:$E,Cost!$B:$B,Blackvue!$B$139,Cost!$C:$C,Blackvue!R139)</f>
        <v>0</v>
      </c>
      <c r="AO139" s="66">
        <f t="shared" si="42"/>
        <v>0</v>
      </c>
      <c r="AP139" s="66">
        <f>SUMIFS(Cost!$F:$F,Cost!$B:$B,Blackvue!B139,Cost!$C:$C,Blackvue!O139)</f>
        <v>0</v>
      </c>
      <c r="AQ139" s="66">
        <f>SUMIFS(Cost!$F:$F,Cost!$B:$B,Blackvue!B139,Cost!$C:$C,Blackvue!P139)</f>
        <v>0</v>
      </c>
      <c r="AR139" s="66">
        <f>SUMIFS(Cost!$F:$F,Cost!$B:$B,Blackvue!B139,Cost!$C:$C,Blackvue!Q139)</f>
        <v>0</v>
      </c>
      <c r="AS139" s="66">
        <f>SUMIFS(Cost!$F:$F,Cost!$B:$B,Blackvue!B139,Cost!$C:$C,Blackvue!R139)</f>
        <v>0</v>
      </c>
      <c r="AT139" s="14" t="str">
        <f t="shared" si="43"/>
        <v/>
      </c>
    </row>
    <row r="140" spans="1:46" ht="15.75" thickBot="1">
      <c r="A140" s="41">
        <v>133</v>
      </c>
      <c r="B140" s="42" t="str">
        <f>IFERROR(VLOOKUP(AT140,Model!$A$3:$B$63,2,FALSE),"")</f>
        <v/>
      </c>
      <c r="C140" s="77"/>
      <c r="D140" s="45"/>
      <c r="E140" s="45"/>
      <c r="F140" s="45"/>
      <c r="G140" s="45"/>
      <c r="H140" s="45"/>
      <c r="I140" s="45"/>
      <c r="J140" s="45"/>
      <c r="K140" s="45"/>
      <c r="L140" s="46"/>
      <c r="M140" s="45"/>
      <c r="N140" s="20"/>
      <c r="O140" s="42"/>
      <c r="P140" s="42"/>
      <c r="Q140" s="42"/>
      <c r="R140" s="42"/>
      <c r="S140" s="66">
        <f t="shared" si="30"/>
        <v>0</v>
      </c>
      <c r="T140" s="66">
        <f t="shared" si="31"/>
        <v>0</v>
      </c>
      <c r="U140" s="66">
        <f t="shared" si="32"/>
        <v>0</v>
      </c>
      <c r="V140" s="66">
        <f t="shared" si="33"/>
        <v>0</v>
      </c>
      <c r="W140" s="66">
        <f t="shared" si="34"/>
        <v>0</v>
      </c>
      <c r="X140" s="43" t="str">
        <f t="shared" ca="1" si="35"/>
        <v/>
      </c>
      <c r="Y140" s="44" t="str">
        <f t="shared" ca="1" si="36"/>
        <v/>
      </c>
      <c r="Z140" s="160"/>
      <c r="AA140" s="160"/>
      <c r="AB140" s="160"/>
      <c r="AC140" s="160"/>
      <c r="AD140" s="160"/>
      <c r="AE140" s="160"/>
      <c r="AF140" s="63" t="e">
        <f t="shared" si="37"/>
        <v>#N/A</v>
      </c>
      <c r="AG140" s="63" t="e">
        <f t="shared" si="38"/>
        <v>#N/A</v>
      </c>
      <c r="AH140" s="64" t="e">
        <f t="shared" si="39"/>
        <v>#N/A</v>
      </c>
      <c r="AI140" s="65">
        <f t="shared" ca="1" si="40"/>
        <v>44511</v>
      </c>
      <c r="AJ140" s="66" t="e">
        <f t="shared" ca="1" si="41"/>
        <v>#N/A</v>
      </c>
      <c r="AK140" s="66">
        <f>SUMIFS(Cost!$E:$E,Cost!$B:$B,Blackvue!$B$140,Cost!$C:$C,Blackvue!O140)</f>
        <v>0</v>
      </c>
      <c r="AL140" s="66">
        <f>SUMIFS(Cost!$E:$E,Cost!$B:$B,Blackvue!$B$140,Cost!$C:$C,Blackvue!P140)</f>
        <v>0</v>
      </c>
      <c r="AM140" s="66">
        <f>SUMIFS(Cost!$E:$E,Cost!$B:$B,Blackvue!$B$140,Cost!$C:$C,Blackvue!Q140)</f>
        <v>0</v>
      </c>
      <c r="AN140" s="66">
        <f>SUMIFS(Cost!$E:$E,Cost!$B:$B,Blackvue!$B$140,Cost!$C:$C,Blackvue!R140)</f>
        <v>0</v>
      </c>
      <c r="AO140" s="66">
        <f t="shared" si="42"/>
        <v>0</v>
      </c>
      <c r="AP140" s="66">
        <f>SUMIFS(Cost!$F:$F,Cost!$B:$B,Blackvue!B140,Cost!$C:$C,Blackvue!O140)</f>
        <v>0</v>
      </c>
      <c r="AQ140" s="66">
        <f>SUMIFS(Cost!$F:$F,Cost!$B:$B,Blackvue!B140,Cost!$C:$C,Blackvue!P140)</f>
        <v>0</v>
      </c>
      <c r="AR140" s="66">
        <f>SUMIFS(Cost!$F:$F,Cost!$B:$B,Blackvue!B140,Cost!$C:$C,Blackvue!Q140)</f>
        <v>0</v>
      </c>
      <c r="AS140" s="66">
        <f>SUMIFS(Cost!$F:$F,Cost!$B:$B,Blackvue!B140,Cost!$C:$C,Blackvue!R140)</f>
        <v>0</v>
      </c>
      <c r="AT140" s="14" t="str">
        <f t="shared" si="43"/>
        <v/>
      </c>
    </row>
    <row r="141" spans="1:46" ht="15.75" thickBot="1">
      <c r="A141" s="41">
        <v>134</v>
      </c>
      <c r="B141" s="42" t="str">
        <f>IFERROR(VLOOKUP(AT141,Model!$A$3:$B$63,2,FALSE),"")</f>
        <v/>
      </c>
      <c r="C141" s="77"/>
      <c r="D141" s="45"/>
      <c r="E141" s="45"/>
      <c r="F141" s="45"/>
      <c r="G141" s="45"/>
      <c r="H141" s="45"/>
      <c r="I141" s="45"/>
      <c r="J141" s="45"/>
      <c r="K141" s="45"/>
      <c r="L141" s="46"/>
      <c r="M141" s="45"/>
      <c r="N141" s="20"/>
      <c r="O141" s="42"/>
      <c r="P141" s="42"/>
      <c r="Q141" s="42"/>
      <c r="R141" s="42"/>
      <c r="S141" s="66">
        <f t="shared" si="30"/>
        <v>0</v>
      </c>
      <c r="T141" s="66">
        <f t="shared" si="31"/>
        <v>0</v>
      </c>
      <c r="U141" s="66">
        <f t="shared" si="32"/>
        <v>0</v>
      </c>
      <c r="V141" s="66">
        <f t="shared" si="33"/>
        <v>0</v>
      </c>
      <c r="W141" s="66">
        <f t="shared" si="34"/>
        <v>0</v>
      </c>
      <c r="X141" s="43" t="str">
        <f t="shared" ca="1" si="35"/>
        <v/>
      </c>
      <c r="Y141" s="44" t="str">
        <f t="shared" ca="1" si="36"/>
        <v/>
      </c>
      <c r="Z141" s="160"/>
      <c r="AA141" s="160"/>
      <c r="AB141" s="160"/>
      <c r="AC141" s="160"/>
      <c r="AD141" s="160"/>
      <c r="AE141" s="160"/>
      <c r="AF141" s="63" t="e">
        <f t="shared" si="37"/>
        <v>#N/A</v>
      </c>
      <c r="AG141" s="63" t="e">
        <f t="shared" si="38"/>
        <v>#N/A</v>
      </c>
      <c r="AH141" s="64" t="e">
        <f t="shared" si="39"/>
        <v>#N/A</v>
      </c>
      <c r="AI141" s="65">
        <f t="shared" ca="1" si="40"/>
        <v>44511</v>
      </c>
      <c r="AJ141" s="66" t="e">
        <f t="shared" ca="1" si="41"/>
        <v>#N/A</v>
      </c>
      <c r="AK141" s="66">
        <f>SUMIFS(Cost!$E:$E,Cost!$B:$B,Blackvue!$B$141,Cost!$C:$C,Blackvue!O141)</f>
        <v>0</v>
      </c>
      <c r="AL141" s="66">
        <f>SUMIFS(Cost!$E:$E,Cost!$B:$B,Blackvue!$B$141,Cost!$C:$C,Blackvue!P141)</f>
        <v>0</v>
      </c>
      <c r="AM141" s="66">
        <f>SUMIFS(Cost!$E:$E,Cost!$B:$B,Blackvue!$B$141,Cost!$C:$C,Blackvue!Q141)</f>
        <v>0</v>
      </c>
      <c r="AN141" s="66">
        <f>SUMIFS(Cost!$E:$E,Cost!$B:$B,Blackvue!$B$141,Cost!$C:$C,Blackvue!R141)</f>
        <v>0</v>
      </c>
      <c r="AO141" s="66">
        <f t="shared" si="42"/>
        <v>0</v>
      </c>
      <c r="AP141" s="66">
        <f>SUMIFS(Cost!$F:$F,Cost!$B:$B,Blackvue!B141,Cost!$C:$C,Blackvue!O141)</f>
        <v>0</v>
      </c>
      <c r="AQ141" s="66">
        <f>SUMIFS(Cost!$F:$F,Cost!$B:$B,Blackvue!B141,Cost!$C:$C,Blackvue!P141)</f>
        <v>0</v>
      </c>
      <c r="AR141" s="66">
        <f>SUMIFS(Cost!$F:$F,Cost!$B:$B,Blackvue!B141,Cost!$C:$C,Blackvue!Q141)</f>
        <v>0</v>
      </c>
      <c r="AS141" s="66">
        <f>SUMIFS(Cost!$F:$F,Cost!$B:$B,Blackvue!B141,Cost!$C:$C,Blackvue!R141)</f>
        <v>0</v>
      </c>
      <c r="AT141" s="14" t="str">
        <f t="shared" si="43"/>
        <v/>
      </c>
    </row>
    <row r="142" spans="1:46" ht="15.75" thickBot="1">
      <c r="A142" s="41">
        <v>135</v>
      </c>
      <c r="B142" s="42" t="str">
        <f>IFERROR(VLOOKUP(AT142,Model!$A$3:$B$63,2,FALSE),"")</f>
        <v/>
      </c>
      <c r="C142" s="77"/>
      <c r="D142" s="47"/>
      <c r="E142" s="47"/>
      <c r="F142" s="47"/>
      <c r="G142" s="47"/>
      <c r="H142" s="47"/>
      <c r="I142" s="47"/>
      <c r="J142" s="47"/>
      <c r="K142" s="47"/>
      <c r="L142" s="46"/>
      <c r="M142" s="47"/>
      <c r="N142" s="40"/>
      <c r="O142" s="42"/>
      <c r="P142" s="42"/>
      <c r="Q142" s="42"/>
      <c r="R142" s="42"/>
      <c r="S142" s="66">
        <f t="shared" si="30"/>
        <v>0</v>
      </c>
      <c r="T142" s="66">
        <f t="shared" si="31"/>
        <v>0</v>
      </c>
      <c r="U142" s="66">
        <f t="shared" si="32"/>
        <v>0</v>
      </c>
      <c r="V142" s="66">
        <f t="shared" si="33"/>
        <v>0</v>
      </c>
      <c r="W142" s="66">
        <f t="shared" si="34"/>
        <v>0</v>
      </c>
      <c r="X142" s="43" t="str">
        <f t="shared" ca="1" si="35"/>
        <v/>
      </c>
      <c r="Y142" s="44" t="str">
        <f t="shared" ca="1" si="36"/>
        <v/>
      </c>
      <c r="Z142" s="160"/>
      <c r="AA142" s="160"/>
      <c r="AB142" s="160"/>
      <c r="AC142" s="160"/>
      <c r="AD142" s="160"/>
      <c r="AE142" s="160"/>
      <c r="AF142" s="63" t="e">
        <f t="shared" si="37"/>
        <v>#N/A</v>
      </c>
      <c r="AG142" s="63" t="e">
        <f t="shared" si="38"/>
        <v>#N/A</v>
      </c>
      <c r="AH142" s="64" t="e">
        <f t="shared" si="39"/>
        <v>#N/A</v>
      </c>
      <c r="AI142" s="65">
        <f t="shared" ca="1" si="40"/>
        <v>44511</v>
      </c>
      <c r="AJ142" s="66" t="e">
        <f t="shared" ca="1" si="41"/>
        <v>#N/A</v>
      </c>
      <c r="AK142" s="66">
        <f>SUMIFS(Cost!$E:$E,Cost!$B:$B,Blackvue!$B$142,Cost!$C:$C,Blackvue!O142)</f>
        <v>0</v>
      </c>
      <c r="AL142" s="66">
        <f>SUMIFS(Cost!$E:$E,Cost!$B:$B,Blackvue!$B$142,Cost!$C:$C,Blackvue!P142)</f>
        <v>0</v>
      </c>
      <c r="AM142" s="66">
        <f>SUMIFS(Cost!$E:$E,Cost!$B:$B,Blackvue!$B$142,Cost!$C:$C,Blackvue!Q142)</f>
        <v>0</v>
      </c>
      <c r="AN142" s="66">
        <f>SUMIFS(Cost!$E:$E,Cost!$B:$B,Blackvue!$B$142,Cost!$C:$C,Blackvue!R142)</f>
        <v>0</v>
      </c>
      <c r="AO142" s="66">
        <f t="shared" si="42"/>
        <v>0</v>
      </c>
      <c r="AP142" s="66">
        <f>SUMIFS(Cost!$F:$F,Cost!$B:$B,Blackvue!B142,Cost!$C:$C,Blackvue!O142)</f>
        <v>0</v>
      </c>
      <c r="AQ142" s="66">
        <f>SUMIFS(Cost!$F:$F,Cost!$B:$B,Blackvue!B142,Cost!$C:$C,Blackvue!P142)</f>
        <v>0</v>
      </c>
      <c r="AR142" s="66">
        <f>SUMIFS(Cost!$F:$F,Cost!$B:$B,Blackvue!B142,Cost!$C:$C,Blackvue!Q142)</f>
        <v>0</v>
      </c>
      <c r="AS142" s="66">
        <f>SUMIFS(Cost!$F:$F,Cost!$B:$B,Blackvue!B142,Cost!$C:$C,Blackvue!R142)</f>
        <v>0</v>
      </c>
      <c r="AT142" s="14" t="str">
        <f t="shared" si="43"/>
        <v/>
      </c>
    </row>
    <row r="143" spans="1:46" ht="15.75" thickBot="1">
      <c r="A143" s="41">
        <v>136</v>
      </c>
      <c r="B143" s="42" t="str">
        <f>IFERROR(VLOOKUP(AT143,Model!$A$3:$B$63,2,FALSE),"")</f>
        <v/>
      </c>
      <c r="C143" s="77"/>
      <c r="D143" s="45"/>
      <c r="E143" s="45"/>
      <c r="F143" s="45"/>
      <c r="G143" s="45"/>
      <c r="H143" s="45"/>
      <c r="I143" s="45"/>
      <c r="J143" s="45"/>
      <c r="K143" s="45"/>
      <c r="L143" s="46"/>
      <c r="M143" s="45"/>
      <c r="N143" s="20"/>
      <c r="O143" s="42"/>
      <c r="P143" s="42"/>
      <c r="Q143" s="42"/>
      <c r="R143" s="42"/>
      <c r="S143" s="66">
        <f t="shared" si="30"/>
        <v>0</v>
      </c>
      <c r="T143" s="66">
        <f t="shared" si="31"/>
        <v>0</v>
      </c>
      <c r="U143" s="66">
        <f t="shared" si="32"/>
        <v>0</v>
      </c>
      <c r="V143" s="66">
        <f t="shared" si="33"/>
        <v>0</v>
      </c>
      <c r="W143" s="66">
        <f t="shared" si="34"/>
        <v>0</v>
      </c>
      <c r="X143" s="43" t="str">
        <f t="shared" ca="1" si="35"/>
        <v/>
      </c>
      <c r="Y143" s="44" t="str">
        <f t="shared" ca="1" si="36"/>
        <v/>
      </c>
      <c r="Z143" s="160"/>
      <c r="AA143" s="160"/>
      <c r="AB143" s="160"/>
      <c r="AC143" s="160"/>
      <c r="AD143" s="160"/>
      <c r="AE143" s="160"/>
      <c r="AF143" s="63" t="e">
        <f t="shared" si="37"/>
        <v>#N/A</v>
      </c>
      <c r="AG143" s="63" t="e">
        <f t="shared" si="38"/>
        <v>#N/A</v>
      </c>
      <c r="AH143" s="64" t="e">
        <f t="shared" si="39"/>
        <v>#N/A</v>
      </c>
      <c r="AI143" s="65">
        <f t="shared" ca="1" si="40"/>
        <v>44511</v>
      </c>
      <c r="AJ143" s="66" t="e">
        <f t="shared" ca="1" si="41"/>
        <v>#N/A</v>
      </c>
      <c r="AK143" s="66">
        <f>SUMIFS(Cost!$E:$E,Cost!$B:$B,Blackvue!$B$143,Cost!$C:$C,Blackvue!O143)</f>
        <v>0</v>
      </c>
      <c r="AL143" s="66">
        <f>SUMIFS(Cost!$E:$E,Cost!$B:$B,Blackvue!$B$143,Cost!$C:$C,Blackvue!P143)</f>
        <v>0</v>
      </c>
      <c r="AM143" s="66">
        <f>SUMIFS(Cost!$E:$E,Cost!$B:$B,Blackvue!$B$143,Cost!$C:$C,Blackvue!Q143)</f>
        <v>0</v>
      </c>
      <c r="AN143" s="66">
        <f>SUMIFS(Cost!$E:$E,Cost!$B:$B,Blackvue!$B$143,Cost!$C:$C,Blackvue!R143)</f>
        <v>0</v>
      </c>
      <c r="AO143" s="66">
        <f t="shared" si="42"/>
        <v>0</v>
      </c>
      <c r="AP143" s="66">
        <f>SUMIFS(Cost!$F:$F,Cost!$B:$B,Blackvue!B143,Cost!$C:$C,Blackvue!O143)</f>
        <v>0</v>
      </c>
      <c r="AQ143" s="66">
        <f>SUMIFS(Cost!$F:$F,Cost!$B:$B,Blackvue!B143,Cost!$C:$C,Blackvue!P143)</f>
        <v>0</v>
      </c>
      <c r="AR143" s="66">
        <f>SUMIFS(Cost!$F:$F,Cost!$B:$B,Blackvue!B143,Cost!$C:$C,Blackvue!Q143)</f>
        <v>0</v>
      </c>
      <c r="AS143" s="66">
        <f>SUMIFS(Cost!$F:$F,Cost!$B:$B,Blackvue!B143,Cost!$C:$C,Blackvue!R143)</f>
        <v>0</v>
      </c>
      <c r="AT143" s="14" t="str">
        <f t="shared" si="43"/>
        <v/>
      </c>
    </row>
    <row r="144" spans="1:46" ht="15.75" thickBot="1">
      <c r="A144" s="41">
        <v>137</v>
      </c>
      <c r="B144" s="42" t="str">
        <f>IFERROR(VLOOKUP(AT144,Model!$A$3:$B$63,2,FALSE),"")</f>
        <v/>
      </c>
      <c r="C144" s="77"/>
      <c r="D144" s="45"/>
      <c r="E144" s="45"/>
      <c r="F144" s="45"/>
      <c r="G144" s="45"/>
      <c r="H144" s="45"/>
      <c r="I144" s="45"/>
      <c r="J144" s="45"/>
      <c r="K144" s="45"/>
      <c r="L144" s="46"/>
      <c r="M144" s="45"/>
      <c r="N144" s="22"/>
      <c r="O144" s="42"/>
      <c r="P144" s="42"/>
      <c r="Q144" s="42"/>
      <c r="R144" s="42"/>
      <c r="S144" s="66">
        <f t="shared" si="30"/>
        <v>0</v>
      </c>
      <c r="T144" s="66">
        <f t="shared" si="31"/>
        <v>0</v>
      </c>
      <c r="U144" s="66">
        <f t="shared" si="32"/>
        <v>0</v>
      </c>
      <c r="V144" s="66">
        <f t="shared" si="33"/>
        <v>0</v>
      </c>
      <c r="W144" s="66">
        <f t="shared" si="34"/>
        <v>0</v>
      </c>
      <c r="X144" s="43" t="str">
        <f t="shared" ca="1" si="35"/>
        <v/>
      </c>
      <c r="Y144" s="44" t="str">
        <f t="shared" ca="1" si="36"/>
        <v/>
      </c>
      <c r="Z144" s="160"/>
      <c r="AA144" s="160"/>
      <c r="AB144" s="160"/>
      <c r="AC144" s="160"/>
      <c r="AD144" s="160"/>
      <c r="AE144" s="160"/>
      <c r="AF144" s="63" t="e">
        <f t="shared" si="37"/>
        <v>#N/A</v>
      </c>
      <c r="AG144" s="63" t="e">
        <f t="shared" si="38"/>
        <v>#N/A</v>
      </c>
      <c r="AH144" s="64" t="e">
        <f t="shared" si="39"/>
        <v>#N/A</v>
      </c>
      <c r="AI144" s="65">
        <f t="shared" ca="1" si="40"/>
        <v>44511</v>
      </c>
      <c r="AJ144" s="66" t="e">
        <f t="shared" ca="1" si="41"/>
        <v>#N/A</v>
      </c>
      <c r="AK144" s="66">
        <f>SUMIFS(Cost!$E:$E,Cost!$B:$B,Blackvue!$B$144,Cost!$C:$C,Blackvue!O144)</f>
        <v>0</v>
      </c>
      <c r="AL144" s="66">
        <f>SUMIFS(Cost!$E:$E,Cost!$B:$B,Blackvue!$B$144,Cost!$C:$C,Blackvue!P144)</f>
        <v>0</v>
      </c>
      <c r="AM144" s="66">
        <f>SUMIFS(Cost!$E:$E,Cost!$B:$B,Blackvue!$B$144,Cost!$C:$C,Blackvue!Q144)</f>
        <v>0</v>
      </c>
      <c r="AN144" s="66">
        <f>SUMIFS(Cost!$E:$E,Cost!$B:$B,Blackvue!$B$144,Cost!$C:$C,Blackvue!R144)</f>
        <v>0</v>
      </c>
      <c r="AO144" s="66">
        <f t="shared" si="42"/>
        <v>0</v>
      </c>
      <c r="AP144" s="66">
        <f>SUMIFS(Cost!$F:$F,Cost!$B:$B,Blackvue!B144,Cost!$C:$C,Blackvue!O144)</f>
        <v>0</v>
      </c>
      <c r="AQ144" s="66">
        <f>SUMIFS(Cost!$F:$F,Cost!$B:$B,Blackvue!B144,Cost!$C:$C,Blackvue!P144)</f>
        <v>0</v>
      </c>
      <c r="AR144" s="66">
        <f>SUMIFS(Cost!$F:$F,Cost!$B:$B,Blackvue!B144,Cost!$C:$C,Blackvue!Q144)</f>
        <v>0</v>
      </c>
      <c r="AS144" s="66">
        <f>SUMIFS(Cost!$F:$F,Cost!$B:$B,Blackvue!B144,Cost!$C:$C,Blackvue!R144)</f>
        <v>0</v>
      </c>
      <c r="AT144" s="14" t="str">
        <f t="shared" si="43"/>
        <v/>
      </c>
    </row>
    <row r="145" spans="1:46" ht="15.75" thickBot="1">
      <c r="A145" s="41">
        <v>138</v>
      </c>
      <c r="B145" s="42" t="str">
        <f>IFERROR(VLOOKUP(AT145,Model!$A$3:$B$63,2,FALSE),"")</f>
        <v/>
      </c>
      <c r="C145" s="77"/>
      <c r="D145" s="45"/>
      <c r="E145" s="45"/>
      <c r="F145" s="45"/>
      <c r="G145" s="45"/>
      <c r="H145" s="45"/>
      <c r="I145" s="45"/>
      <c r="J145" s="45"/>
      <c r="K145" s="45"/>
      <c r="L145" s="46"/>
      <c r="M145" s="45"/>
      <c r="N145" s="22"/>
      <c r="O145" s="42"/>
      <c r="P145" s="42"/>
      <c r="Q145" s="42"/>
      <c r="R145" s="42"/>
      <c r="S145" s="66">
        <f t="shared" si="30"/>
        <v>0</v>
      </c>
      <c r="T145" s="66">
        <f t="shared" si="31"/>
        <v>0</v>
      </c>
      <c r="U145" s="66">
        <f t="shared" si="32"/>
        <v>0</v>
      </c>
      <c r="V145" s="66">
        <f t="shared" si="33"/>
        <v>0</v>
      </c>
      <c r="W145" s="66">
        <f t="shared" si="34"/>
        <v>0</v>
      </c>
      <c r="X145" s="43" t="str">
        <f t="shared" ca="1" si="35"/>
        <v/>
      </c>
      <c r="Y145" s="44" t="str">
        <f t="shared" ca="1" si="36"/>
        <v/>
      </c>
      <c r="Z145" s="160"/>
      <c r="AA145" s="160"/>
      <c r="AB145" s="160"/>
      <c r="AC145" s="160"/>
      <c r="AD145" s="160"/>
      <c r="AE145" s="160"/>
      <c r="AF145" s="63" t="e">
        <f t="shared" si="37"/>
        <v>#N/A</v>
      </c>
      <c r="AG145" s="63" t="e">
        <f t="shared" si="38"/>
        <v>#N/A</v>
      </c>
      <c r="AH145" s="64" t="e">
        <f t="shared" si="39"/>
        <v>#N/A</v>
      </c>
      <c r="AI145" s="65">
        <f t="shared" ca="1" si="40"/>
        <v>44511</v>
      </c>
      <c r="AJ145" s="66" t="e">
        <f t="shared" ca="1" si="41"/>
        <v>#N/A</v>
      </c>
      <c r="AK145" s="66">
        <f>SUMIFS(Cost!$E:$E,Cost!$B:$B,Blackvue!$B$145,Cost!$C:$C,Blackvue!O145)</f>
        <v>0</v>
      </c>
      <c r="AL145" s="66">
        <f>SUMIFS(Cost!$E:$E,Cost!$B:$B,Blackvue!$B$145,Cost!$C:$C,Blackvue!P145)</f>
        <v>0</v>
      </c>
      <c r="AM145" s="66">
        <f>SUMIFS(Cost!$E:$E,Cost!$B:$B,Blackvue!$B$145,Cost!$C:$C,Blackvue!Q145)</f>
        <v>0</v>
      </c>
      <c r="AN145" s="66">
        <f>SUMIFS(Cost!$E:$E,Cost!$B:$B,Blackvue!$B$145,Cost!$C:$C,Blackvue!R145)</f>
        <v>0</v>
      </c>
      <c r="AO145" s="66">
        <f t="shared" si="42"/>
        <v>0</v>
      </c>
      <c r="AP145" s="66">
        <f>SUMIFS(Cost!$F:$F,Cost!$B:$B,Blackvue!B145,Cost!$C:$C,Blackvue!O145)</f>
        <v>0</v>
      </c>
      <c r="AQ145" s="66">
        <f>SUMIFS(Cost!$F:$F,Cost!$B:$B,Blackvue!B145,Cost!$C:$C,Blackvue!P145)</f>
        <v>0</v>
      </c>
      <c r="AR145" s="66">
        <f>SUMIFS(Cost!$F:$F,Cost!$B:$B,Blackvue!B145,Cost!$C:$C,Blackvue!Q145)</f>
        <v>0</v>
      </c>
      <c r="AS145" s="66">
        <f>SUMIFS(Cost!$F:$F,Cost!$B:$B,Blackvue!B145,Cost!$C:$C,Blackvue!R145)</f>
        <v>0</v>
      </c>
      <c r="AT145" s="14" t="str">
        <f t="shared" si="43"/>
        <v/>
      </c>
    </row>
    <row r="146" spans="1:46" ht="15.75" thickBot="1">
      <c r="A146" s="41">
        <v>139</v>
      </c>
      <c r="B146" s="42" t="str">
        <f>IFERROR(VLOOKUP(AT146,Model!$A$3:$B$63,2,FALSE),"")</f>
        <v/>
      </c>
      <c r="C146" s="77"/>
      <c r="D146" s="45"/>
      <c r="E146" s="45"/>
      <c r="F146" s="45"/>
      <c r="G146" s="45"/>
      <c r="H146" s="45"/>
      <c r="I146" s="45"/>
      <c r="J146" s="45"/>
      <c r="K146" s="45"/>
      <c r="L146" s="46"/>
      <c r="M146" s="45"/>
      <c r="N146" s="20"/>
      <c r="O146" s="42"/>
      <c r="P146" s="42"/>
      <c r="Q146" s="42"/>
      <c r="R146" s="42"/>
      <c r="S146" s="66">
        <f t="shared" si="30"/>
        <v>0</v>
      </c>
      <c r="T146" s="66">
        <f t="shared" si="31"/>
        <v>0</v>
      </c>
      <c r="U146" s="66">
        <f t="shared" si="32"/>
        <v>0</v>
      </c>
      <c r="V146" s="66">
        <f t="shared" si="33"/>
        <v>0</v>
      </c>
      <c r="W146" s="66">
        <f t="shared" si="34"/>
        <v>0</v>
      </c>
      <c r="X146" s="43" t="str">
        <f t="shared" ca="1" si="35"/>
        <v/>
      </c>
      <c r="Y146" s="44" t="str">
        <f t="shared" ca="1" si="36"/>
        <v/>
      </c>
      <c r="Z146" s="160"/>
      <c r="AA146" s="160"/>
      <c r="AB146" s="160"/>
      <c r="AC146" s="160"/>
      <c r="AD146" s="160"/>
      <c r="AE146" s="160"/>
      <c r="AF146" s="63" t="e">
        <f t="shared" si="37"/>
        <v>#N/A</v>
      </c>
      <c r="AG146" s="63" t="e">
        <f t="shared" si="38"/>
        <v>#N/A</v>
      </c>
      <c r="AH146" s="64" t="e">
        <f t="shared" si="39"/>
        <v>#N/A</v>
      </c>
      <c r="AI146" s="65">
        <f t="shared" ca="1" si="40"/>
        <v>44511</v>
      </c>
      <c r="AJ146" s="66" t="e">
        <f t="shared" ca="1" si="41"/>
        <v>#N/A</v>
      </c>
      <c r="AK146" s="66">
        <f>SUMIFS(Cost!$E:$E,Cost!$B:$B,Blackvue!$B$146,Cost!$C:$C,Blackvue!O146)</f>
        <v>0</v>
      </c>
      <c r="AL146" s="66">
        <f>SUMIFS(Cost!$E:$E,Cost!$B:$B,Blackvue!$B$146,Cost!$C:$C,Blackvue!P146)</f>
        <v>0</v>
      </c>
      <c r="AM146" s="66">
        <f>SUMIFS(Cost!$E:$E,Cost!$B:$B,Blackvue!$B$146,Cost!$C:$C,Blackvue!Q146)</f>
        <v>0</v>
      </c>
      <c r="AN146" s="66">
        <f>SUMIFS(Cost!$E:$E,Cost!$B:$B,Blackvue!$B$146,Cost!$C:$C,Blackvue!R146)</f>
        <v>0</v>
      </c>
      <c r="AO146" s="66">
        <f t="shared" si="42"/>
        <v>0</v>
      </c>
      <c r="AP146" s="66">
        <f>SUMIFS(Cost!$F:$F,Cost!$B:$B,Blackvue!B146,Cost!$C:$C,Blackvue!O146)</f>
        <v>0</v>
      </c>
      <c r="AQ146" s="66">
        <f>SUMIFS(Cost!$F:$F,Cost!$B:$B,Blackvue!B146,Cost!$C:$C,Blackvue!P146)</f>
        <v>0</v>
      </c>
      <c r="AR146" s="66">
        <f>SUMIFS(Cost!$F:$F,Cost!$B:$B,Blackvue!B146,Cost!$C:$C,Blackvue!Q146)</f>
        <v>0</v>
      </c>
      <c r="AS146" s="66">
        <f>SUMIFS(Cost!$F:$F,Cost!$B:$B,Blackvue!B146,Cost!$C:$C,Blackvue!R146)</f>
        <v>0</v>
      </c>
      <c r="AT146" s="14" t="str">
        <f t="shared" si="43"/>
        <v/>
      </c>
    </row>
    <row r="147" spans="1:46" ht="15.75" thickBot="1">
      <c r="A147" s="41">
        <v>140</v>
      </c>
      <c r="B147" s="42" t="str">
        <f>IFERROR(VLOOKUP(AT147,Model!$A$3:$B$63,2,FALSE),"")</f>
        <v/>
      </c>
      <c r="C147" s="77"/>
      <c r="D147" s="45"/>
      <c r="E147" s="45"/>
      <c r="F147" s="45"/>
      <c r="G147" s="45"/>
      <c r="H147" s="45"/>
      <c r="I147" s="45"/>
      <c r="J147" s="45"/>
      <c r="K147" s="45"/>
      <c r="L147" s="46"/>
      <c r="M147" s="45"/>
      <c r="N147" s="20"/>
      <c r="O147" s="42"/>
      <c r="P147" s="42"/>
      <c r="Q147" s="42"/>
      <c r="R147" s="42"/>
      <c r="S147" s="66">
        <f t="shared" si="30"/>
        <v>0</v>
      </c>
      <c r="T147" s="66">
        <f t="shared" si="31"/>
        <v>0</v>
      </c>
      <c r="U147" s="66">
        <f t="shared" si="32"/>
        <v>0</v>
      </c>
      <c r="V147" s="66">
        <f t="shared" si="33"/>
        <v>0</v>
      </c>
      <c r="W147" s="66">
        <f t="shared" si="34"/>
        <v>0</v>
      </c>
      <c r="X147" s="43" t="str">
        <f t="shared" ca="1" si="35"/>
        <v/>
      </c>
      <c r="Y147" s="44" t="str">
        <f t="shared" ca="1" si="36"/>
        <v/>
      </c>
      <c r="Z147" s="160"/>
      <c r="AA147" s="160"/>
      <c r="AB147" s="160"/>
      <c r="AC147" s="160"/>
      <c r="AD147" s="160"/>
      <c r="AE147" s="160"/>
      <c r="AF147" s="63" t="e">
        <f t="shared" si="37"/>
        <v>#N/A</v>
      </c>
      <c r="AG147" s="63" t="e">
        <f t="shared" si="38"/>
        <v>#N/A</v>
      </c>
      <c r="AH147" s="64" t="e">
        <f t="shared" si="39"/>
        <v>#N/A</v>
      </c>
      <c r="AI147" s="65">
        <f t="shared" ca="1" si="40"/>
        <v>44511</v>
      </c>
      <c r="AJ147" s="66" t="e">
        <f t="shared" ca="1" si="41"/>
        <v>#N/A</v>
      </c>
      <c r="AK147" s="66">
        <f>SUMIFS(Cost!$E:$E,Cost!$B:$B,Blackvue!$B$147,Cost!$C:$C,Blackvue!O147)</f>
        <v>0</v>
      </c>
      <c r="AL147" s="66">
        <f>SUMIFS(Cost!$E:$E,Cost!$B:$B,Blackvue!$B$147,Cost!$C:$C,Blackvue!P147)</f>
        <v>0</v>
      </c>
      <c r="AM147" s="66">
        <f>SUMIFS(Cost!$E:$E,Cost!$B:$B,Blackvue!$B$147,Cost!$C:$C,Blackvue!Q147)</f>
        <v>0</v>
      </c>
      <c r="AN147" s="66">
        <f>SUMIFS(Cost!$E:$E,Cost!$B:$B,Blackvue!$B$147,Cost!$C:$C,Blackvue!R147)</f>
        <v>0</v>
      </c>
      <c r="AO147" s="66">
        <f t="shared" si="42"/>
        <v>0</v>
      </c>
      <c r="AP147" s="66">
        <f>SUMIFS(Cost!$F:$F,Cost!$B:$B,Blackvue!B147,Cost!$C:$C,Blackvue!O147)</f>
        <v>0</v>
      </c>
      <c r="AQ147" s="66">
        <f>SUMIFS(Cost!$F:$F,Cost!$B:$B,Blackvue!B147,Cost!$C:$C,Blackvue!P147)</f>
        <v>0</v>
      </c>
      <c r="AR147" s="66">
        <f>SUMIFS(Cost!$F:$F,Cost!$B:$B,Blackvue!B147,Cost!$C:$C,Blackvue!Q147)</f>
        <v>0</v>
      </c>
      <c r="AS147" s="66">
        <f>SUMIFS(Cost!$F:$F,Cost!$B:$B,Blackvue!B147,Cost!$C:$C,Blackvue!R147)</f>
        <v>0</v>
      </c>
      <c r="AT147" s="14" t="str">
        <f t="shared" si="43"/>
        <v/>
      </c>
    </row>
    <row r="148" spans="1:46" ht="15.75" thickBot="1">
      <c r="A148" s="41">
        <v>141</v>
      </c>
      <c r="B148" s="42" t="str">
        <f>IFERROR(VLOOKUP(AT148,Model!$A$3:$B$63,2,FALSE),"")</f>
        <v/>
      </c>
      <c r="C148" s="77"/>
      <c r="D148" s="45"/>
      <c r="E148" s="45"/>
      <c r="F148" s="45"/>
      <c r="G148" s="45"/>
      <c r="H148" s="45"/>
      <c r="I148" s="45"/>
      <c r="J148" s="45"/>
      <c r="K148" s="45"/>
      <c r="L148" s="46"/>
      <c r="M148" s="45"/>
      <c r="N148" s="20"/>
      <c r="O148" s="42"/>
      <c r="P148" s="42"/>
      <c r="Q148" s="42"/>
      <c r="R148" s="42"/>
      <c r="S148" s="66">
        <f t="shared" si="30"/>
        <v>0</v>
      </c>
      <c r="T148" s="66">
        <f t="shared" si="31"/>
        <v>0</v>
      </c>
      <c r="U148" s="66">
        <f t="shared" si="32"/>
        <v>0</v>
      </c>
      <c r="V148" s="66">
        <f t="shared" si="33"/>
        <v>0</v>
      </c>
      <c r="W148" s="66">
        <f t="shared" si="34"/>
        <v>0</v>
      </c>
      <c r="X148" s="43" t="str">
        <f t="shared" ca="1" si="35"/>
        <v/>
      </c>
      <c r="Y148" s="44" t="str">
        <f t="shared" ca="1" si="36"/>
        <v/>
      </c>
      <c r="Z148" s="160"/>
      <c r="AA148" s="160"/>
      <c r="AB148" s="160"/>
      <c r="AC148" s="160"/>
      <c r="AD148" s="160"/>
      <c r="AE148" s="160"/>
      <c r="AF148" s="63" t="e">
        <f t="shared" si="37"/>
        <v>#N/A</v>
      </c>
      <c r="AG148" s="63" t="e">
        <f t="shared" si="38"/>
        <v>#N/A</v>
      </c>
      <c r="AH148" s="64" t="e">
        <f t="shared" si="39"/>
        <v>#N/A</v>
      </c>
      <c r="AI148" s="65">
        <f t="shared" ca="1" si="40"/>
        <v>44511</v>
      </c>
      <c r="AJ148" s="66" t="e">
        <f t="shared" ca="1" si="41"/>
        <v>#N/A</v>
      </c>
      <c r="AK148" s="66">
        <f>SUMIFS(Cost!$E:$E,Cost!$B:$B,Blackvue!$B$148,Cost!$C:$C,Blackvue!O148)</f>
        <v>0</v>
      </c>
      <c r="AL148" s="66">
        <f>SUMIFS(Cost!$E:$E,Cost!$B:$B,Blackvue!$B$148,Cost!$C:$C,Blackvue!P148)</f>
        <v>0</v>
      </c>
      <c r="AM148" s="66">
        <f>SUMIFS(Cost!$E:$E,Cost!$B:$B,Blackvue!$B$148,Cost!$C:$C,Blackvue!Q148)</f>
        <v>0</v>
      </c>
      <c r="AN148" s="66">
        <f>SUMIFS(Cost!$E:$E,Cost!$B:$B,Blackvue!$B$148,Cost!$C:$C,Blackvue!R148)</f>
        <v>0</v>
      </c>
      <c r="AO148" s="66">
        <f t="shared" si="42"/>
        <v>0</v>
      </c>
      <c r="AP148" s="66">
        <f>SUMIFS(Cost!$F:$F,Cost!$B:$B,Blackvue!B148,Cost!$C:$C,Blackvue!O148)</f>
        <v>0</v>
      </c>
      <c r="AQ148" s="66">
        <f>SUMIFS(Cost!$F:$F,Cost!$B:$B,Blackvue!B148,Cost!$C:$C,Blackvue!P148)</f>
        <v>0</v>
      </c>
      <c r="AR148" s="66">
        <f>SUMIFS(Cost!$F:$F,Cost!$B:$B,Blackvue!B148,Cost!$C:$C,Blackvue!Q148)</f>
        <v>0</v>
      </c>
      <c r="AS148" s="66">
        <f>SUMIFS(Cost!$F:$F,Cost!$B:$B,Blackvue!B148,Cost!$C:$C,Blackvue!R148)</f>
        <v>0</v>
      </c>
      <c r="AT148" s="14" t="str">
        <f t="shared" si="43"/>
        <v/>
      </c>
    </row>
    <row r="149" spans="1:46" ht="15.75" thickBot="1">
      <c r="A149" s="41">
        <v>142</v>
      </c>
      <c r="B149" s="42" t="str">
        <f>IFERROR(VLOOKUP(AT149,Model!$A$3:$B$63,2,FALSE),"")</f>
        <v/>
      </c>
      <c r="C149" s="77"/>
      <c r="D149" s="45"/>
      <c r="E149" s="45"/>
      <c r="F149" s="45"/>
      <c r="G149" s="45"/>
      <c r="H149" s="45"/>
      <c r="I149" s="45"/>
      <c r="J149" s="45"/>
      <c r="K149" s="45"/>
      <c r="L149" s="46"/>
      <c r="M149" s="45"/>
      <c r="N149" s="22"/>
      <c r="O149" s="42"/>
      <c r="P149" s="42"/>
      <c r="Q149" s="42"/>
      <c r="R149" s="42"/>
      <c r="S149" s="66">
        <f t="shared" si="30"/>
        <v>0</v>
      </c>
      <c r="T149" s="66">
        <f t="shared" si="31"/>
        <v>0</v>
      </c>
      <c r="U149" s="66">
        <f t="shared" si="32"/>
        <v>0</v>
      </c>
      <c r="V149" s="66">
        <f t="shared" si="33"/>
        <v>0</v>
      </c>
      <c r="W149" s="66">
        <f t="shared" si="34"/>
        <v>0</v>
      </c>
      <c r="X149" s="43" t="str">
        <f t="shared" ca="1" si="35"/>
        <v/>
      </c>
      <c r="Y149" s="44" t="str">
        <f t="shared" ca="1" si="36"/>
        <v/>
      </c>
      <c r="Z149" s="160"/>
      <c r="AA149" s="160"/>
      <c r="AB149" s="160"/>
      <c r="AC149" s="160"/>
      <c r="AD149" s="160"/>
      <c r="AE149" s="160"/>
      <c r="AF149" s="63" t="e">
        <f t="shared" si="37"/>
        <v>#N/A</v>
      </c>
      <c r="AG149" s="63" t="e">
        <f t="shared" si="38"/>
        <v>#N/A</v>
      </c>
      <c r="AH149" s="64" t="e">
        <f t="shared" si="39"/>
        <v>#N/A</v>
      </c>
      <c r="AI149" s="65">
        <f t="shared" ca="1" si="40"/>
        <v>44511</v>
      </c>
      <c r="AJ149" s="66" t="e">
        <f t="shared" ca="1" si="41"/>
        <v>#N/A</v>
      </c>
      <c r="AK149" s="66">
        <f>SUMIFS(Cost!$E:$E,Cost!$B:$B,Blackvue!$B$149,Cost!$C:$C,Blackvue!O149)</f>
        <v>0</v>
      </c>
      <c r="AL149" s="66">
        <f>SUMIFS(Cost!$E:$E,Cost!$B:$B,Blackvue!$B$149,Cost!$C:$C,Blackvue!P149)</f>
        <v>0</v>
      </c>
      <c r="AM149" s="66">
        <f>SUMIFS(Cost!$E:$E,Cost!$B:$B,Blackvue!$B$149,Cost!$C:$C,Blackvue!Q149)</f>
        <v>0</v>
      </c>
      <c r="AN149" s="66">
        <f>SUMIFS(Cost!$E:$E,Cost!$B:$B,Blackvue!$B$149,Cost!$C:$C,Blackvue!R149)</f>
        <v>0</v>
      </c>
      <c r="AO149" s="66">
        <f t="shared" si="42"/>
        <v>0</v>
      </c>
      <c r="AP149" s="66">
        <f>SUMIFS(Cost!$F:$F,Cost!$B:$B,Blackvue!B149,Cost!$C:$C,Blackvue!O149)</f>
        <v>0</v>
      </c>
      <c r="AQ149" s="66">
        <f>SUMIFS(Cost!$F:$F,Cost!$B:$B,Blackvue!B149,Cost!$C:$C,Blackvue!P149)</f>
        <v>0</v>
      </c>
      <c r="AR149" s="66">
        <f>SUMIFS(Cost!$F:$F,Cost!$B:$B,Blackvue!B149,Cost!$C:$C,Blackvue!Q149)</f>
        <v>0</v>
      </c>
      <c r="AS149" s="66">
        <f>SUMIFS(Cost!$F:$F,Cost!$B:$B,Blackvue!B149,Cost!$C:$C,Blackvue!R149)</f>
        <v>0</v>
      </c>
      <c r="AT149" s="14" t="str">
        <f t="shared" si="43"/>
        <v/>
      </c>
    </row>
    <row r="150" spans="1:46" ht="15.75" thickBot="1">
      <c r="A150" s="41">
        <v>143</v>
      </c>
      <c r="B150" s="42" t="str">
        <f>IFERROR(VLOOKUP(AT150,Model!$A$3:$B$63,2,FALSE),"")</f>
        <v/>
      </c>
      <c r="C150" s="77"/>
      <c r="D150" s="45"/>
      <c r="E150" s="45"/>
      <c r="F150" s="45"/>
      <c r="G150" s="45"/>
      <c r="H150" s="45"/>
      <c r="I150" s="45"/>
      <c r="J150" s="45"/>
      <c r="K150" s="45"/>
      <c r="L150" s="46"/>
      <c r="M150" s="45"/>
      <c r="N150" s="22"/>
      <c r="O150" s="42"/>
      <c r="P150" s="42"/>
      <c r="Q150" s="42"/>
      <c r="R150" s="42"/>
      <c r="S150" s="66">
        <f t="shared" si="30"/>
        <v>0</v>
      </c>
      <c r="T150" s="66">
        <f t="shared" si="31"/>
        <v>0</v>
      </c>
      <c r="U150" s="66">
        <f t="shared" si="32"/>
        <v>0</v>
      </c>
      <c r="V150" s="66">
        <f t="shared" si="33"/>
        <v>0</v>
      </c>
      <c r="W150" s="66">
        <f t="shared" si="34"/>
        <v>0</v>
      </c>
      <c r="X150" s="43" t="str">
        <f t="shared" ca="1" si="35"/>
        <v/>
      </c>
      <c r="Y150" s="44" t="str">
        <f t="shared" ca="1" si="36"/>
        <v/>
      </c>
      <c r="Z150" s="160"/>
      <c r="AA150" s="160"/>
      <c r="AB150" s="160"/>
      <c r="AC150" s="160"/>
      <c r="AD150" s="160"/>
      <c r="AE150" s="160"/>
      <c r="AF150" s="63" t="e">
        <f t="shared" si="37"/>
        <v>#N/A</v>
      </c>
      <c r="AG150" s="63" t="e">
        <f t="shared" si="38"/>
        <v>#N/A</v>
      </c>
      <c r="AH150" s="64" t="e">
        <f t="shared" si="39"/>
        <v>#N/A</v>
      </c>
      <c r="AI150" s="65">
        <f t="shared" ca="1" si="40"/>
        <v>44511</v>
      </c>
      <c r="AJ150" s="66" t="e">
        <f t="shared" ca="1" si="41"/>
        <v>#N/A</v>
      </c>
      <c r="AK150" s="66">
        <f>SUMIFS(Cost!$E:$E,Cost!$B:$B,Blackvue!$B$150,Cost!$C:$C,Blackvue!O150)</f>
        <v>0</v>
      </c>
      <c r="AL150" s="66">
        <f>SUMIFS(Cost!$E:$E,Cost!$B:$B,Blackvue!$B$150,Cost!$C:$C,Blackvue!P150)</f>
        <v>0</v>
      </c>
      <c r="AM150" s="66">
        <f>SUMIFS(Cost!$E:$E,Cost!$B:$B,Blackvue!$B$150,Cost!$C:$C,Blackvue!Q150)</f>
        <v>0</v>
      </c>
      <c r="AN150" s="66">
        <f>SUMIFS(Cost!$E:$E,Cost!$B:$B,Blackvue!$B$150,Cost!$C:$C,Blackvue!R150)</f>
        <v>0</v>
      </c>
      <c r="AO150" s="66">
        <f t="shared" si="42"/>
        <v>0</v>
      </c>
      <c r="AP150" s="66">
        <f>SUMIFS(Cost!$F:$F,Cost!$B:$B,Blackvue!B150,Cost!$C:$C,Blackvue!O150)</f>
        <v>0</v>
      </c>
      <c r="AQ150" s="66">
        <f>SUMIFS(Cost!$F:$F,Cost!$B:$B,Blackvue!B150,Cost!$C:$C,Blackvue!P150)</f>
        <v>0</v>
      </c>
      <c r="AR150" s="66">
        <f>SUMIFS(Cost!$F:$F,Cost!$B:$B,Blackvue!B150,Cost!$C:$C,Blackvue!Q150)</f>
        <v>0</v>
      </c>
      <c r="AS150" s="66">
        <f>SUMIFS(Cost!$F:$F,Cost!$B:$B,Blackvue!B150,Cost!$C:$C,Blackvue!R150)</f>
        <v>0</v>
      </c>
      <c r="AT150" s="14" t="str">
        <f t="shared" si="43"/>
        <v/>
      </c>
    </row>
    <row r="151" spans="1:46" ht="15.75" thickBot="1">
      <c r="A151" s="41">
        <v>144</v>
      </c>
      <c r="B151" s="42" t="str">
        <f>IFERROR(VLOOKUP(AT151,Model!$A$3:$B$63,2,FALSE),"")</f>
        <v/>
      </c>
      <c r="C151" s="77"/>
      <c r="D151" s="45"/>
      <c r="E151" s="45"/>
      <c r="F151" s="45"/>
      <c r="G151" s="45"/>
      <c r="H151" s="45"/>
      <c r="I151" s="45"/>
      <c r="J151" s="45"/>
      <c r="K151" s="45"/>
      <c r="L151" s="46"/>
      <c r="M151" s="45"/>
      <c r="N151" s="20"/>
      <c r="O151" s="42"/>
      <c r="P151" s="42"/>
      <c r="Q151" s="42"/>
      <c r="R151" s="42"/>
      <c r="S151" s="66">
        <f t="shared" si="30"/>
        <v>0</v>
      </c>
      <c r="T151" s="66">
        <f t="shared" si="31"/>
        <v>0</v>
      </c>
      <c r="U151" s="66">
        <f t="shared" si="32"/>
        <v>0</v>
      </c>
      <c r="V151" s="66">
        <f t="shared" si="33"/>
        <v>0</v>
      </c>
      <c r="W151" s="66">
        <f t="shared" si="34"/>
        <v>0</v>
      </c>
      <c r="X151" s="43" t="str">
        <f t="shared" ca="1" si="35"/>
        <v/>
      </c>
      <c r="Y151" s="44" t="str">
        <f t="shared" ca="1" si="36"/>
        <v/>
      </c>
      <c r="Z151" s="160"/>
      <c r="AA151" s="160"/>
      <c r="AB151" s="160"/>
      <c r="AC151" s="160"/>
      <c r="AD151" s="160"/>
      <c r="AE151" s="160"/>
      <c r="AF151" s="63" t="e">
        <f t="shared" si="37"/>
        <v>#N/A</v>
      </c>
      <c r="AG151" s="63" t="e">
        <f t="shared" si="38"/>
        <v>#N/A</v>
      </c>
      <c r="AH151" s="64" t="e">
        <f t="shared" si="39"/>
        <v>#N/A</v>
      </c>
      <c r="AI151" s="65">
        <f t="shared" ca="1" si="40"/>
        <v>44511</v>
      </c>
      <c r="AJ151" s="66" t="e">
        <f t="shared" ca="1" si="41"/>
        <v>#N/A</v>
      </c>
      <c r="AK151" s="66">
        <f>SUMIFS(Cost!$E:$E,Cost!$B:$B,Blackvue!$B$151,Cost!$C:$C,Blackvue!O151)</f>
        <v>0</v>
      </c>
      <c r="AL151" s="66">
        <f>SUMIFS(Cost!$E:$E,Cost!$B:$B,Blackvue!$B$151,Cost!$C:$C,Blackvue!P151)</f>
        <v>0</v>
      </c>
      <c r="AM151" s="66">
        <f>SUMIFS(Cost!$E:$E,Cost!$B:$B,Blackvue!$B$151,Cost!$C:$C,Blackvue!Q151)</f>
        <v>0</v>
      </c>
      <c r="AN151" s="66">
        <f>SUMIFS(Cost!$E:$E,Cost!$B:$B,Blackvue!$B$151,Cost!$C:$C,Blackvue!R151)</f>
        <v>0</v>
      </c>
      <c r="AO151" s="66">
        <f t="shared" si="42"/>
        <v>0</v>
      </c>
      <c r="AP151" s="66">
        <f>SUMIFS(Cost!$F:$F,Cost!$B:$B,Blackvue!B151,Cost!$C:$C,Blackvue!O151)</f>
        <v>0</v>
      </c>
      <c r="AQ151" s="66">
        <f>SUMIFS(Cost!$F:$F,Cost!$B:$B,Blackvue!B151,Cost!$C:$C,Blackvue!P151)</f>
        <v>0</v>
      </c>
      <c r="AR151" s="66">
        <f>SUMIFS(Cost!$F:$F,Cost!$B:$B,Blackvue!B151,Cost!$C:$C,Blackvue!Q151)</f>
        <v>0</v>
      </c>
      <c r="AS151" s="66">
        <f>SUMIFS(Cost!$F:$F,Cost!$B:$B,Blackvue!B151,Cost!$C:$C,Blackvue!R151)</f>
        <v>0</v>
      </c>
      <c r="AT151" s="14" t="str">
        <f t="shared" si="43"/>
        <v/>
      </c>
    </row>
    <row r="152" spans="1:46" ht="15.75" thickBot="1">
      <c r="A152" s="41">
        <v>145</v>
      </c>
      <c r="B152" s="42" t="str">
        <f>IFERROR(VLOOKUP(AT152,Model!$A$3:$B$63,2,FALSE),"")</f>
        <v/>
      </c>
      <c r="C152" s="77"/>
      <c r="D152" s="48"/>
      <c r="E152" s="48"/>
      <c r="F152" s="48"/>
      <c r="G152" s="48"/>
      <c r="H152" s="48"/>
      <c r="I152" s="48"/>
      <c r="J152" s="48"/>
      <c r="K152" s="48"/>
      <c r="L152" s="46"/>
      <c r="M152" s="48"/>
      <c r="N152" s="23"/>
      <c r="O152" s="42"/>
      <c r="P152" s="42"/>
      <c r="Q152" s="42"/>
      <c r="R152" s="42"/>
      <c r="S152" s="66">
        <f t="shared" si="30"/>
        <v>0</v>
      </c>
      <c r="T152" s="66">
        <f t="shared" si="31"/>
        <v>0</v>
      </c>
      <c r="U152" s="66">
        <f t="shared" si="32"/>
        <v>0</v>
      </c>
      <c r="V152" s="66">
        <f t="shared" si="33"/>
        <v>0</v>
      </c>
      <c r="W152" s="66">
        <f t="shared" si="34"/>
        <v>0</v>
      </c>
      <c r="X152" s="43" t="str">
        <f t="shared" ca="1" si="35"/>
        <v/>
      </c>
      <c r="Y152" s="44" t="str">
        <f t="shared" ca="1" si="36"/>
        <v/>
      </c>
      <c r="Z152" s="160"/>
      <c r="AA152" s="160"/>
      <c r="AB152" s="160"/>
      <c r="AC152" s="160"/>
      <c r="AD152" s="160"/>
      <c r="AE152" s="160"/>
      <c r="AF152" s="63" t="e">
        <f t="shared" si="37"/>
        <v>#N/A</v>
      </c>
      <c r="AG152" s="63" t="e">
        <f t="shared" si="38"/>
        <v>#N/A</v>
      </c>
      <c r="AH152" s="64" t="e">
        <f t="shared" si="39"/>
        <v>#N/A</v>
      </c>
      <c r="AI152" s="65">
        <f t="shared" ca="1" si="40"/>
        <v>44511</v>
      </c>
      <c r="AJ152" s="66" t="e">
        <f t="shared" ca="1" si="41"/>
        <v>#N/A</v>
      </c>
      <c r="AK152" s="66">
        <f>SUMIFS(Cost!$E:$E,Cost!$B:$B,Blackvue!$B$152,Cost!$C:$C,Blackvue!O152)</f>
        <v>0</v>
      </c>
      <c r="AL152" s="66">
        <f>SUMIFS(Cost!$E:$E,Cost!$B:$B,Blackvue!$B$152,Cost!$C:$C,Blackvue!P152)</f>
        <v>0</v>
      </c>
      <c r="AM152" s="66">
        <f>SUMIFS(Cost!$E:$E,Cost!$B:$B,Blackvue!$B$152,Cost!$C:$C,Blackvue!Q152)</f>
        <v>0</v>
      </c>
      <c r="AN152" s="66">
        <f>SUMIFS(Cost!$E:$E,Cost!$B:$B,Blackvue!$B$152,Cost!$C:$C,Blackvue!R152)</f>
        <v>0</v>
      </c>
      <c r="AO152" s="66">
        <f t="shared" si="42"/>
        <v>0</v>
      </c>
      <c r="AP152" s="66">
        <f>SUMIFS(Cost!$F:$F,Cost!$B:$B,Blackvue!B152,Cost!$C:$C,Blackvue!O152)</f>
        <v>0</v>
      </c>
      <c r="AQ152" s="66">
        <f>SUMIFS(Cost!$F:$F,Cost!$B:$B,Blackvue!B152,Cost!$C:$C,Blackvue!P152)</f>
        <v>0</v>
      </c>
      <c r="AR152" s="66">
        <f>SUMIFS(Cost!$F:$F,Cost!$B:$B,Blackvue!B152,Cost!$C:$C,Blackvue!Q152)</f>
        <v>0</v>
      </c>
      <c r="AS152" s="66">
        <f>SUMIFS(Cost!$F:$F,Cost!$B:$B,Blackvue!B152,Cost!$C:$C,Blackvue!R152)</f>
        <v>0</v>
      </c>
      <c r="AT152" s="14" t="str">
        <f t="shared" si="43"/>
        <v/>
      </c>
    </row>
    <row r="153" spans="1:46" ht="15.75" thickBot="1">
      <c r="A153" s="41">
        <v>146</v>
      </c>
      <c r="B153" s="42" t="str">
        <f>IFERROR(VLOOKUP(AT153,Model!$A$3:$B$63,2,FALSE),"")</f>
        <v/>
      </c>
      <c r="C153" s="77"/>
      <c r="D153" s="45"/>
      <c r="E153" s="45"/>
      <c r="F153" s="45"/>
      <c r="G153" s="45"/>
      <c r="H153" s="45"/>
      <c r="I153" s="45"/>
      <c r="J153" s="45"/>
      <c r="K153" s="45"/>
      <c r="L153" s="46"/>
      <c r="M153" s="45"/>
      <c r="N153" s="22"/>
      <c r="O153" s="42"/>
      <c r="P153" s="42"/>
      <c r="Q153" s="42"/>
      <c r="R153" s="42"/>
      <c r="S153" s="66">
        <f t="shared" si="30"/>
        <v>0</v>
      </c>
      <c r="T153" s="66">
        <f t="shared" si="31"/>
        <v>0</v>
      </c>
      <c r="U153" s="66">
        <f t="shared" si="32"/>
        <v>0</v>
      </c>
      <c r="V153" s="66">
        <f t="shared" si="33"/>
        <v>0</v>
      </c>
      <c r="W153" s="66">
        <f t="shared" si="34"/>
        <v>0</v>
      </c>
      <c r="X153" s="43" t="str">
        <f t="shared" ca="1" si="35"/>
        <v/>
      </c>
      <c r="Y153" s="44" t="str">
        <f t="shared" ca="1" si="36"/>
        <v/>
      </c>
      <c r="Z153" s="160"/>
      <c r="AA153" s="160"/>
      <c r="AB153" s="160"/>
      <c r="AC153" s="160"/>
      <c r="AD153" s="160"/>
      <c r="AE153" s="160"/>
      <c r="AF153" s="63" t="e">
        <f t="shared" si="37"/>
        <v>#N/A</v>
      </c>
      <c r="AG153" s="63" t="e">
        <f t="shared" si="38"/>
        <v>#N/A</v>
      </c>
      <c r="AH153" s="64" t="e">
        <f t="shared" si="39"/>
        <v>#N/A</v>
      </c>
      <c r="AI153" s="65">
        <f t="shared" ca="1" si="40"/>
        <v>44511</v>
      </c>
      <c r="AJ153" s="66" t="e">
        <f t="shared" ca="1" si="41"/>
        <v>#N/A</v>
      </c>
      <c r="AK153" s="66">
        <f>SUMIFS(Cost!$E:$E,Cost!$B:$B,Blackvue!$B$153,Cost!$C:$C,Blackvue!O153)</f>
        <v>0</v>
      </c>
      <c r="AL153" s="66">
        <f>SUMIFS(Cost!$E:$E,Cost!$B:$B,Blackvue!$B$153,Cost!$C:$C,Blackvue!P153)</f>
        <v>0</v>
      </c>
      <c r="AM153" s="66">
        <f>SUMIFS(Cost!$E:$E,Cost!$B:$B,Blackvue!$B$153,Cost!$C:$C,Blackvue!Q153)</f>
        <v>0</v>
      </c>
      <c r="AN153" s="66">
        <f>SUMIFS(Cost!$E:$E,Cost!$B:$B,Blackvue!$B$153,Cost!$C:$C,Blackvue!R153)</f>
        <v>0</v>
      </c>
      <c r="AO153" s="66">
        <f t="shared" si="42"/>
        <v>0</v>
      </c>
      <c r="AP153" s="66">
        <f>SUMIFS(Cost!$F:$F,Cost!$B:$B,Blackvue!B153,Cost!$C:$C,Blackvue!O153)</f>
        <v>0</v>
      </c>
      <c r="AQ153" s="66">
        <f>SUMIFS(Cost!$F:$F,Cost!$B:$B,Blackvue!B153,Cost!$C:$C,Blackvue!P153)</f>
        <v>0</v>
      </c>
      <c r="AR153" s="66">
        <f>SUMIFS(Cost!$F:$F,Cost!$B:$B,Blackvue!B153,Cost!$C:$C,Blackvue!Q153)</f>
        <v>0</v>
      </c>
      <c r="AS153" s="66">
        <f>SUMIFS(Cost!$F:$F,Cost!$B:$B,Blackvue!B153,Cost!$C:$C,Blackvue!R153)</f>
        <v>0</v>
      </c>
      <c r="AT153" s="14" t="str">
        <f t="shared" si="43"/>
        <v/>
      </c>
    </row>
    <row r="154" spans="1:46" ht="15.75" thickBot="1">
      <c r="A154" s="41">
        <v>147</v>
      </c>
      <c r="B154" s="42" t="str">
        <f>IFERROR(VLOOKUP(AT154,Model!$A$3:$B$63,2,FALSE),"")</f>
        <v/>
      </c>
      <c r="C154" s="77"/>
      <c r="D154" s="45"/>
      <c r="E154" s="45"/>
      <c r="F154" s="45"/>
      <c r="G154" s="45"/>
      <c r="H154" s="45"/>
      <c r="I154" s="45"/>
      <c r="J154" s="45"/>
      <c r="K154" s="45"/>
      <c r="L154" s="46"/>
      <c r="M154" s="45"/>
      <c r="N154" s="22"/>
      <c r="O154" s="42"/>
      <c r="P154" s="42"/>
      <c r="Q154" s="42"/>
      <c r="R154" s="42"/>
      <c r="S154" s="66">
        <f t="shared" si="30"/>
        <v>0</v>
      </c>
      <c r="T154" s="66">
        <f t="shared" si="31"/>
        <v>0</v>
      </c>
      <c r="U154" s="66">
        <f t="shared" si="32"/>
        <v>0</v>
      </c>
      <c r="V154" s="66">
        <f t="shared" si="33"/>
        <v>0</v>
      </c>
      <c r="W154" s="66">
        <f t="shared" si="34"/>
        <v>0</v>
      </c>
      <c r="X154" s="43" t="str">
        <f t="shared" ca="1" si="35"/>
        <v/>
      </c>
      <c r="Y154" s="44" t="str">
        <f t="shared" ca="1" si="36"/>
        <v/>
      </c>
      <c r="Z154" s="160"/>
      <c r="AA154" s="160"/>
      <c r="AB154" s="160"/>
      <c r="AC154" s="160"/>
      <c r="AD154" s="160"/>
      <c r="AE154" s="160"/>
      <c r="AF154" s="63" t="e">
        <f t="shared" si="37"/>
        <v>#N/A</v>
      </c>
      <c r="AG154" s="63" t="e">
        <f t="shared" si="38"/>
        <v>#N/A</v>
      </c>
      <c r="AH154" s="64" t="e">
        <f t="shared" si="39"/>
        <v>#N/A</v>
      </c>
      <c r="AI154" s="65">
        <f t="shared" ca="1" si="40"/>
        <v>44511</v>
      </c>
      <c r="AJ154" s="66" t="e">
        <f t="shared" ca="1" si="41"/>
        <v>#N/A</v>
      </c>
      <c r="AK154" s="66">
        <f>SUMIFS(Cost!$E:$E,Cost!$B:$B,Blackvue!$B$154,Cost!$C:$C,Blackvue!O154)</f>
        <v>0</v>
      </c>
      <c r="AL154" s="66">
        <f>SUMIFS(Cost!$E:$E,Cost!$B:$B,Blackvue!$B$154,Cost!$C:$C,Blackvue!P154)</f>
        <v>0</v>
      </c>
      <c r="AM154" s="66">
        <f>SUMIFS(Cost!$E:$E,Cost!$B:$B,Blackvue!$B$154,Cost!$C:$C,Blackvue!Q154)</f>
        <v>0</v>
      </c>
      <c r="AN154" s="66">
        <f>SUMIFS(Cost!$E:$E,Cost!$B:$B,Blackvue!$B$154,Cost!$C:$C,Blackvue!R154)</f>
        <v>0</v>
      </c>
      <c r="AO154" s="66">
        <f t="shared" si="42"/>
        <v>0</v>
      </c>
      <c r="AP154" s="66">
        <f>SUMIFS(Cost!$F:$F,Cost!$B:$B,Blackvue!B154,Cost!$C:$C,Blackvue!O154)</f>
        <v>0</v>
      </c>
      <c r="AQ154" s="66">
        <f>SUMIFS(Cost!$F:$F,Cost!$B:$B,Blackvue!B154,Cost!$C:$C,Blackvue!P154)</f>
        <v>0</v>
      </c>
      <c r="AR154" s="66">
        <f>SUMIFS(Cost!$F:$F,Cost!$B:$B,Blackvue!B154,Cost!$C:$C,Blackvue!Q154)</f>
        <v>0</v>
      </c>
      <c r="AS154" s="66">
        <f>SUMIFS(Cost!$F:$F,Cost!$B:$B,Blackvue!B154,Cost!$C:$C,Blackvue!R154)</f>
        <v>0</v>
      </c>
      <c r="AT154" s="14" t="str">
        <f t="shared" si="43"/>
        <v/>
      </c>
    </row>
    <row r="155" spans="1:46" ht="15.75" thickBot="1">
      <c r="A155" s="41">
        <v>148</v>
      </c>
      <c r="B155" s="42" t="str">
        <f>IFERROR(VLOOKUP(AT155,Model!$A$3:$B$63,2,FALSE),"")</f>
        <v/>
      </c>
      <c r="C155" s="77"/>
      <c r="D155" s="45"/>
      <c r="E155" s="45"/>
      <c r="F155" s="45"/>
      <c r="G155" s="45"/>
      <c r="H155" s="45"/>
      <c r="I155" s="49"/>
      <c r="J155" s="45"/>
      <c r="K155" s="45"/>
      <c r="L155" s="46"/>
      <c r="M155" s="45"/>
      <c r="N155" s="20"/>
      <c r="O155" s="42"/>
      <c r="P155" s="42"/>
      <c r="Q155" s="42"/>
      <c r="R155" s="42"/>
      <c r="S155" s="66">
        <f t="shared" si="30"/>
        <v>0</v>
      </c>
      <c r="T155" s="66">
        <f t="shared" si="31"/>
        <v>0</v>
      </c>
      <c r="U155" s="66">
        <f t="shared" si="32"/>
        <v>0</v>
      </c>
      <c r="V155" s="66">
        <f t="shared" si="33"/>
        <v>0</v>
      </c>
      <c r="W155" s="66">
        <f t="shared" si="34"/>
        <v>0</v>
      </c>
      <c r="X155" s="43" t="str">
        <f t="shared" ca="1" si="35"/>
        <v/>
      </c>
      <c r="Y155" s="44" t="str">
        <f t="shared" ca="1" si="36"/>
        <v/>
      </c>
      <c r="Z155" s="160"/>
      <c r="AA155" s="160"/>
      <c r="AB155" s="160"/>
      <c r="AC155" s="160"/>
      <c r="AD155" s="160"/>
      <c r="AE155" s="160"/>
      <c r="AF155" s="63" t="e">
        <f t="shared" si="37"/>
        <v>#N/A</v>
      </c>
      <c r="AG155" s="63" t="e">
        <f t="shared" si="38"/>
        <v>#N/A</v>
      </c>
      <c r="AH155" s="64" t="e">
        <f t="shared" si="39"/>
        <v>#N/A</v>
      </c>
      <c r="AI155" s="65">
        <f t="shared" ca="1" si="40"/>
        <v>44511</v>
      </c>
      <c r="AJ155" s="66" t="e">
        <f t="shared" ca="1" si="41"/>
        <v>#N/A</v>
      </c>
      <c r="AK155" s="66">
        <f>SUMIFS(Cost!$E:$E,Cost!$B:$B,Blackvue!$B$155,Cost!$C:$C,Blackvue!O155)</f>
        <v>0</v>
      </c>
      <c r="AL155" s="66">
        <f>SUMIFS(Cost!$E:$E,Cost!$B:$B,Blackvue!$B$155,Cost!$C:$C,Blackvue!P155)</f>
        <v>0</v>
      </c>
      <c r="AM155" s="66">
        <f>SUMIFS(Cost!$E:$E,Cost!$B:$B,Blackvue!$B$155,Cost!$C:$C,Blackvue!Q155)</f>
        <v>0</v>
      </c>
      <c r="AN155" s="66">
        <f>SUMIFS(Cost!$E:$E,Cost!$B:$B,Blackvue!$B$155,Cost!$C:$C,Blackvue!R155)</f>
        <v>0</v>
      </c>
      <c r="AO155" s="66">
        <f t="shared" si="42"/>
        <v>0</v>
      </c>
      <c r="AP155" s="66">
        <f>SUMIFS(Cost!$F:$F,Cost!$B:$B,Blackvue!B155,Cost!$C:$C,Blackvue!O155)</f>
        <v>0</v>
      </c>
      <c r="AQ155" s="66">
        <f>SUMIFS(Cost!$F:$F,Cost!$B:$B,Blackvue!B155,Cost!$C:$C,Blackvue!P155)</f>
        <v>0</v>
      </c>
      <c r="AR155" s="66">
        <f>SUMIFS(Cost!$F:$F,Cost!$B:$B,Blackvue!B155,Cost!$C:$C,Blackvue!Q155)</f>
        <v>0</v>
      </c>
      <c r="AS155" s="66">
        <f>SUMIFS(Cost!$F:$F,Cost!$B:$B,Blackvue!B155,Cost!$C:$C,Blackvue!R155)</f>
        <v>0</v>
      </c>
      <c r="AT155" s="14" t="str">
        <f t="shared" si="43"/>
        <v/>
      </c>
    </row>
    <row r="156" spans="1:46" ht="15.75" thickBot="1">
      <c r="A156" s="41">
        <v>149</v>
      </c>
      <c r="B156" s="42" t="str">
        <f>IFERROR(VLOOKUP(AT156,Model!$A$3:$B$63,2,FALSE),"")</f>
        <v/>
      </c>
      <c r="C156" s="77"/>
      <c r="D156" s="45"/>
      <c r="E156" s="45"/>
      <c r="F156" s="45"/>
      <c r="G156" s="45"/>
      <c r="H156" s="45"/>
      <c r="I156" s="45"/>
      <c r="J156" s="45"/>
      <c r="K156" s="45"/>
      <c r="L156" s="46"/>
      <c r="M156" s="45"/>
      <c r="N156" s="22"/>
      <c r="O156" s="42"/>
      <c r="P156" s="42"/>
      <c r="Q156" s="42"/>
      <c r="R156" s="42"/>
      <c r="S156" s="66">
        <f t="shared" si="30"/>
        <v>0</v>
      </c>
      <c r="T156" s="66">
        <f t="shared" si="31"/>
        <v>0</v>
      </c>
      <c r="U156" s="66">
        <f t="shared" si="32"/>
        <v>0</v>
      </c>
      <c r="V156" s="66">
        <f t="shared" si="33"/>
        <v>0</v>
      </c>
      <c r="W156" s="66">
        <f t="shared" si="34"/>
        <v>0</v>
      </c>
      <c r="X156" s="43" t="str">
        <f t="shared" ca="1" si="35"/>
        <v/>
      </c>
      <c r="Y156" s="44" t="str">
        <f t="shared" ca="1" si="36"/>
        <v/>
      </c>
      <c r="Z156" s="160"/>
      <c r="AA156" s="160"/>
      <c r="AB156" s="160"/>
      <c r="AC156" s="160"/>
      <c r="AD156" s="160"/>
      <c r="AE156" s="160"/>
      <c r="AF156" s="63" t="e">
        <f t="shared" si="37"/>
        <v>#N/A</v>
      </c>
      <c r="AG156" s="63" t="e">
        <f t="shared" si="38"/>
        <v>#N/A</v>
      </c>
      <c r="AH156" s="64" t="e">
        <f t="shared" si="39"/>
        <v>#N/A</v>
      </c>
      <c r="AI156" s="65">
        <f t="shared" ca="1" si="40"/>
        <v>44511</v>
      </c>
      <c r="AJ156" s="66" t="e">
        <f t="shared" ca="1" si="41"/>
        <v>#N/A</v>
      </c>
      <c r="AK156" s="66">
        <f>SUMIFS(Cost!$E:$E,Cost!$B:$B,Blackvue!$B$156,Cost!$C:$C,Blackvue!O156)</f>
        <v>0</v>
      </c>
      <c r="AL156" s="66">
        <f>SUMIFS(Cost!$E:$E,Cost!$B:$B,Blackvue!$B$156,Cost!$C:$C,Blackvue!P156)</f>
        <v>0</v>
      </c>
      <c r="AM156" s="66">
        <f>SUMIFS(Cost!$E:$E,Cost!$B:$B,Blackvue!$B$156,Cost!$C:$C,Blackvue!Q156)</f>
        <v>0</v>
      </c>
      <c r="AN156" s="66">
        <f>SUMIFS(Cost!$E:$E,Cost!$B:$B,Blackvue!$B$156,Cost!$C:$C,Blackvue!R156)</f>
        <v>0</v>
      </c>
      <c r="AO156" s="66">
        <f t="shared" si="42"/>
        <v>0</v>
      </c>
      <c r="AP156" s="66">
        <f>SUMIFS(Cost!$F:$F,Cost!$B:$B,Blackvue!B156,Cost!$C:$C,Blackvue!O156)</f>
        <v>0</v>
      </c>
      <c r="AQ156" s="66">
        <f>SUMIFS(Cost!$F:$F,Cost!$B:$B,Blackvue!B156,Cost!$C:$C,Blackvue!P156)</f>
        <v>0</v>
      </c>
      <c r="AR156" s="66">
        <f>SUMIFS(Cost!$F:$F,Cost!$B:$B,Blackvue!B156,Cost!$C:$C,Blackvue!Q156)</f>
        <v>0</v>
      </c>
      <c r="AS156" s="66">
        <f>SUMIFS(Cost!$F:$F,Cost!$B:$B,Blackvue!B156,Cost!$C:$C,Blackvue!R156)</f>
        <v>0</v>
      </c>
      <c r="AT156" s="14" t="str">
        <f t="shared" si="43"/>
        <v/>
      </c>
    </row>
    <row r="157" spans="1:46" ht="15.75" thickBot="1">
      <c r="A157" s="41">
        <v>150</v>
      </c>
      <c r="B157" s="42" t="str">
        <f>IFERROR(VLOOKUP(AT157,Model!$A$3:$B$63,2,FALSE),"")</f>
        <v/>
      </c>
      <c r="C157" s="77"/>
      <c r="D157" s="45"/>
      <c r="E157" s="45"/>
      <c r="F157" s="45"/>
      <c r="G157" s="45"/>
      <c r="H157" s="45"/>
      <c r="I157" s="45"/>
      <c r="J157" s="45"/>
      <c r="K157" s="45"/>
      <c r="L157" s="46"/>
      <c r="M157" s="45"/>
      <c r="N157" s="22"/>
      <c r="O157" s="42"/>
      <c r="P157" s="42"/>
      <c r="Q157" s="42"/>
      <c r="R157" s="42"/>
      <c r="S157" s="66">
        <f t="shared" si="30"/>
        <v>0</v>
      </c>
      <c r="T157" s="66">
        <f t="shared" si="31"/>
        <v>0</v>
      </c>
      <c r="U157" s="66">
        <f t="shared" si="32"/>
        <v>0</v>
      </c>
      <c r="V157" s="66">
        <f t="shared" si="33"/>
        <v>0</v>
      </c>
      <c r="W157" s="66">
        <f t="shared" si="34"/>
        <v>0</v>
      </c>
      <c r="X157" s="43" t="str">
        <f t="shared" ca="1" si="35"/>
        <v/>
      </c>
      <c r="Y157" s="44" t="str">
        <f t="shared" ca="1" si="36"/>
        <v/>
      </c>
      <c r="Z157" s="160"/>
      <c r="AA157" s="160"/>
      <c r="AB157" s="160"/>
      <c r="AC157" s="160"/>
      <c r="AD157" s="160"/>
      <c r="AE157" s="160"/>
      <c r="AF157" s="63" t="e">
        <f t="shared" si="37"/>
        <v>#N/A</v>
      </c>
      <c r="AG157" s="63" t="e">
        <f t="shared" si="38"/>
        <v>#N/A</v>
      </c>
      <c r="AH157" s="64" t="e">
        <f t="shared" si="39"/>
        <v>#N/A</v>
      </c>
      <c r="AI157" s="65">
        <f t="shared" ca="1" si="40"/>
        <v>44511</v>
      </c>
      <c r="AJ157" s="66" t="e">
        <f t="shared" ca="1" si="41"/>
        <v>#N/A</v>
      </c>
      <c r="AK157" s="66">
        <f>SUMIFS(Cost!$E:$E,Cost!$B:$B,Blackvue!$B$157,Cost!$C:$C,Blackvue!O157)</f>
        <v>0</v>
      </c>
      <c r="AL157" s="66">
        <f>SUMIFS(Cost!$E:$E,Cost!$B:$B,Blackvue!$B$157,Cost!$C:$C,Blackvue!P157)</f>
        <v>0</v>
      </c>
      <c r="AM157" s="66">
        <f>SUMIFS(Cost!$E:$E,Cost!$B:$B,Blackvue!$B$157,Cost!$C:$C,Blackvue!Q157)</f>
        <v>0</v>
      </c>
      <c r="AN157" s="66">
        <f>SUMIFS(Cost!$E:$E,Cost!$B:$B,Blackvue!$B$157,Cost!$C:$C,Blackvue!R157)</f>
        <v>0</v>
      </c>
      <c r="AO157" s="66">
        <f t="shared" si="42"/>
        <v>0</v>
      </c>
      <c r="AP157" s="66">
        <f>SUMIFS(Cost!$F:$F,Cost!$B:$B,Blackvue!B157,Cost!$C:$C,Blackvue!O157)</f>
        <v>0</v>
      </c>
      <c r="AQ157" s="66">
        <f>SUMIFS(Cost!$F:$F,Cost!$B:$B,Blackvue!B157,Cost!$C:$C,Blackvue!P157)</f>
        <v>0</v>
      </c>
      <c r="AR157" s="66">
        <f>SUMIFS(Cost!$F:$F,Cost!$B:$B,Blackvue!B157,Cost!$C:$C,Blackvue!Q157)</f>
        <v>0</v>
      </c>
      <c r="AS157" s="66">
        <f>SUMIFS(Cost!$F:$F,Cost!$B:$B,Blackvue!B157,Cost!$C:$C,Blackvue!R157)</f>
        <v>0</v>
      </c>
      <c r="AT157" s="14" t="str">
        <f t="shared" si="43"/>
        <v/>
      </c>
    </row>
    <row r="158" spans="1:46" ht="15.75" thickBot="1">
      <c r="A158" s="41">
        <v>151</v>
      </c>
      <c r="B158" s="42" t="str">
        <f>IFERROR(VLOOKUP(AT158,Model!$A$3:$B$63,2,FALSE),"")</f>
        <v/>
      </c>
      <c r="C158" s="77"/>
      <c r="D158" s="45"/>
      <c r="E158" s="45"/>
      <c r="F158" s="45"/>
      <c r="G158" s="45"/>
      <c r="H158" s="45"/>
      <c r="I158" s="45"/>
      <c r="J158" s="45"/>
      <c r="K158" s="45"/>
      <c r="L158" s="46"/>
      <c r="M158" s="45"/>
      <c r="N158" s="22"/>
      <c r="O158" s="42"/>
      <c r="P158" s="42"/>
      <c r="Q158" s="42"/>
      <c r="R158" s="42"/>
      <c r="S158" s="66">
        <f t="shared" si="30"/>
        <v>0</v>
      </c>
      <c r="T158" s="66">
        <f t="shared" si="31"/>
        <v>0</v>
      </c>
      <c r="U158" s="66">
        <f t="shared" si="32"/>
        <v>0</v>
      </c>
      <c r="V158" s="66">
        <f t="shared" si="33"/>
        <v>0</v>
      </c>
      <c r="W158" s="66">
        <f t="shared" si="34"/>
        <v>0</v>
      </c>
      <c r="X158" s="43" t="str">
        <f t="shared" ca="1" si="35"/>
        <v/>
      </c>
      <c r="Y158" s="44" t="str">
        <f t="shared" ca="1" si="36"/>
        <v/>
      </c>
      <c r="Z158" s="160"/>
      <c r="AA158" s="160"/>
      <c r="AB158" s="160"/>
      <c r="AC158" s="160"/>
      <c r="AD158" s="160"/>
      <c r="AE158" s="160"/>
      <c r="AF158" s="63" t="e">
        <f t="shared" si="37"/>
        <v>#N/A</v>
      </c>
      <c r="AG158" s="63" t="e">
        <f t="shared" si="38"/>
        <v>#N/A</v>
      </c>
      <c r="AH158" s="64" t="e">
        <f t="shared" si="39"/>
        <v>#N/A</v>
      </c>
      <c r="AI158" s="65">
        <f t="shared" ca="1" si="40"/>
        <v>44511</v>
      </c>
      <c r="AJ158" s="66" t="e">
        <f t="shared" ca="1" si="41"/>
        <v>#N/A</v>
      </c>
      <c r="AK158" s="66">
        <f>SUMIFS(Cost!$E:$E,Cost!$B:$B,Blackvue!$B$158,Cost!$C:$C,Blackvue!O158)</f>
        <v>0</v>
      </c>
      <c r="AL158" s="66">
        <f>SUMIFS(Cost!$E:$E,Cost!$B:$B,Blackvue!$B$158,Cost!$C:$C,Blackvue!P158)</f>
        <v>0</v>
      </c>
      <c r="AM158" s="66">
        <f>SUMIFS(Cost!$E:$E,Cost!$B:$B,Blackvue!$B$158,Cost!$C:$C,Blackvue!Q158)</f>
        <v>0</v>
      </c>
      <c r="AN158" s="66">
        <f>SUMIFS(Cost!$E:$E,Cost!$B:$B,Blackvue!$B$158,Cost!$C:$C,Blackvue!R158)</f>
        <v>0</v>
      </c>
      <c r="AO158" s="66">
        <f t="shared" si="42"/>
        <v>0</v>
      </c>
      <c r="AP158" s="66">
        <f>SUMIFS(Cost!$F:$F,Cost!$B:$B,Blackvue!B158,Cost!$C:$C,Blackvue!O158)</f>
        <v>0</v>
      </c>
      <c r="AQ158" s="66">
        <f>SUMIFS(Cost!$F:$F,Cost!$B:$B,Blackvue!B158,Cost!$C:$C,Blackvue!P158)</f>
        <v>0</v>
      </c>
      <c r="AR158" s="66">
        <f>SUMIFS(Cost!$F:$F,Cost!$B:$B,Blackvue!B158,Cost!$C:$C,Blackvue!Q158)</f>
        <v>0</v>
      </c>
      <c r="AS158" s="66">
        <f>SUMIFS(Cost!$F:$F,Cost!$B:$B,Blackvue!B158,Cost!$C:$C,Blackvue!R158)</f>
        <v>0</v>
      </c>
      <c r="AT158" s="14" t="str">
        <f t="shared" si="43"/>
        <v/>
      </c>
    </row>
    <row r="159" spans="1:46" ht="15.75" thickBot="1">
      <c r="A159" s="41">
        <v>152</v>
      </c>
      <c r="B159" s="42" t="str">
        <f>IFERROR(VLOOKUP(AT159,Model!$A$3:$B$63,2,FALSE),"")</f>
        <v/>
      </c>
      <c r="C159" s="77"/>
      <c r="D159" s="45"/>
      <c r="E159" s="45"/>
      <c r="F159" s="45"/>
      <c r="G159" s="45"/>
      <c r="H159" s="45"/>
      <c r="I159" s="45"/>
      <c r="J159" s="45"/>
      <c r="K159" s="45"/>
      <c r="L159" s="46"/>
      <c r="M159" s="45"/>
      <c r="N159" s="21"/>
      <c r="O159" s="42"/>
      <c r="P159" s="42"/>
      <c r="Q159" s="42"/>
      <c r="R159" s="42"/>
      <c r="S159" s="66">
        <f t="shared" si="30"/>
        <v>0</v>
      </c>
      <c r="T159" s="66">
        <f t="shared" si="31"/>
        <v>0</v>
      </c>
      <c r="U159" s="66">
        <f t="shared" si="32"/>
        <v>0</v>
      </c>
      <c r="V159" s="66">
        <f t="shared" si="33"/>
        <v>0</v>
      </c>
      <c r="W159" s="66">
        <f t="shared" si="34"/>
        <v>0</v>
      </c>
      <c r="X159" s="43" t="str">
        <f t="shared" ca="1" si="35"/>
        <v/>
      </c>
      <c r="Y159" s="44" t="str">
        <f t="shared" ca="1" si="36"/>
        <v/>
      </c>
      <c r="Z159" s="160"/>
      <c r="AA159" s="160"/>
      <c r="AB159" s="160"/>
      <c r="AC159" s="160"/>
      <c r="AD159" s="160"/>
      <c r="AE159" s="160"/>
      <c r="AF159" s="63" t="e">
        <f t="shared" si="37"/>
        <v>#N/A</v>
      </c>
      <c r="AG159" s="63" t="e">
        <f t="shared" si="38"/>
        <v>#N/A</v>
      </c>
      <c r="AH159" s="64" t="e">
        <f t="shared" si="39"/>
        <v>#N/A</v>
      </c>
      <c r="AI159" s="65">
        <f t="shared" ca="1" si="40"/>
        <v>44511</v>
      </c>
      <c r="AJ159" s="66" t="e">
        <f t="shared" ca="1" si="41"/>
        <v>#N/A</v>
      </c>
      <c r="AK159" s="66">
        <f>SUMIFS(Cost!$E:$E,Cost!$B:$B,Blackvue!$B$159,Cost!$C:$C,Blackvue!O159)</f>
        <v>0</v>
      </c>
      <c r="AL159" s="66">
        <f>SUMIFS(Cost!$E:$E,Cost!$B:$B,Blackvue!$B$159,Cost!$C:$C,Blackvue!P159)</f>
        <v>0</v>
      </c>
      <c r="AM159" s="66">
        <f>SUMIFS(Cost!$E:$E,Cost!$B:$B,Blackvue!$B$159,Cost!$C:$C,Blackvue!Q159)</f>
        <v>0</v>
      </c>
      <c r="AN159" s="66">
        <f>SUMIFS(Cost!$E:$E,Cost!$B:$B,Blackvue!$B$159,Cost!$C:$C,Blackvue!R159)</f>
        <v>0</v>
      </c>
      <c r="AO159" s="66">
        <f t="shared" si="42"/>
        <v>0</v>
      </c>
      <c r="AP159" s="66">
        <f>SUMIFS(Cost!$F:$F,Cost!$B:$B,Blackvue!B159,Cost!$C:$C,Blackvue!O159)</f>
        <v>0</v>
      </c>
      <c r="AQ159" s="66">
        <f>SUMIFS(Cost!$F:$F,Cost!$B:$B,Blackvue!B159,Cost!$C:$C,Blackvue!P159)</f>
        <v>0</v>
      </c>
      <c r="AR159" s="66">
        <f>SUMIFS(Cost!$F:$F,Cost!$B:$B,Blackvue!B159,Cost!$C:$C,Blackvue!Q159)</f>
        <v>0</v>
      </c>
      <c r="AS159" s="66">
        <f>SUMIFS(Cost!$F:$F,Cost!$B:$B,Blackvue!B159,Cost!$C:$C,Blackvue!R159)</f>
        <v>0</v>
      </c>
      <c r="AT159" s="14" t="str">
        <f t="shared" si="43"/>
        <v/>
      </c>
    </row>
    <row r="160" spans="1:46" ht="15.75" thickBot="1">
      <c r="A160" s="41">
        <v>153</v>
      </c>
      <c r="B160" s="42" t="str">
        <f>IFERROR(VLOOKUP(AT160,Model!$A$3:$B$63,2,FALSE),"")</f>
        <v/>
      </c>
      <c r="C160" s="77"/>
      <c r="D160" s="45"/>
      <c r="E160" s="45"/>
      <c r="F160" s="45"/>
      <c r="G160" s="45"/>
      <c r="H160" s="45"/>
      <c r="I160" s="45"/>
      <c r="J160" s="45"/>
      <c r="K160" s="45"/>
      <c r="L160" s="46"/>
      <c r="M160" s="45"/>
      <c r="N160" s="20"/>
      <c r="O160" s="42"/>
      <c r="P160" s="42"/>
      <c r="Q160" s="42"/>
      <c r="R160" s="42"/>
      <c r="S160" s="66">
        <f t="shared" si="30"/>
        <v>0</v>
      </c>
      <c r="T160" s="66">
        <f t="shared" si="31"/>
        <v>0</v>
      </c>
      <c r="U160" s="66">
        <f t="shared" si="32"/>
        <v>0</v>
      </c>
      <c r="V160" s="66">
        <f t="shared" si="33"/>
        <v>0</v>
      </c>
      <c r="W160" s="66">
        <f t="shared" si="34"/>
        <v>0</v>
      </c>
      <c r="X160" s="43" t="str">
        <f t="shared" ca="1" si="35"/>
        <v/>
      </c>
      <c r="Y160" s="44" t="str">
        <f t="shared" ca="1" si="36"/>
        <v/>
      </c>
      <c r="Z160" s="160"/>
      <c r="AA160" s="160"/>
      <c r="AB160" s="160"/>
      <c r="AC160" s="160"/>
      <c r="AD160" s="160"/>
      <c r="AE160" s="160"/>
      <c r="AF160" s="63" t="e">
        <f t="shared" si="37"/>
        <v>#N/A</v>
      </c>
      <c r="AG160" s="63" t="e">
        <f t="shared" si="38"/>
        <v>#N/A</v>
      </c>
      <c r="AH160" s="64" t="e">
        <f t="shared" si="39"/>
        <v>#N/A</v>
      </c>
      <c r="AI160" s="65">
        <f t="shared" ca="1" si="40"/>
        <v>44511</v>
      </c>
      <c r="AJ160" s="66" t="e">
        <f t="shared" ca="1" si="41"/>
        <v>#N/A</v>
      </c>
      <c r="AK160" s="66">
        <f>SUMIFS(Cost!$E:$E,Cost!$B:$B,Blackvue!$B$160,Cost!$C:$C,Blackvue!O160)</f>
        <v>0</v>
      </c>
      <c r="AL160" s="66">
        <f>SUMIFS(Cost!$E:$E,Cost!$B:$B,Blackvue!$B$160,Cost!$C:$C,Blackvue!P160)</f>
        <v>0</v>
      </c>
      <c r="AM160" s="66">
        <f>SUMIFS(Cost!$E:$E,Cost!$B:$B,Blackvue!$B$160,Cost!$C:$C,Blackvue!Q160)</f>
        <v>0</v>
      </c>
      <c r="AN160" s="66">
        <f>SUMIFS(Cost!$E:$E,Cost!$B:$B,Blackvue!$B$160,Cost!$C:$C,Blackvue!R160)</f>
        <v>0</v>
      </c>
      <c r="AO160" s="66">
        <f t="shared" si="42"/>
        <v>0</v>
      </c>
      <c r="AP160" s="66">
        <f>SUMIFS(Cost!$F:$F,Cost!$B:$B,Blackvue!B160,Cost!$C:$C,Blackvue!O160)</f>
        <v>0</v>
      </c>
      <c r="AQ160" s="66">
        <f>SUMIFS(Cost!$F:$F,Cost!$B:$B,Blackvue!B160,Cost!$C:$C,Blackvue!P160)</f>
        <v>0</v>
      </c>
      <c r="AR160" s="66">
        <f>SUMIFS(Cost!$F:$F,Cost!$B:$B,Blackvue!B160,Cost!$C:$C,Blackvue!Q160)</f>
        <v>0</v>
      </c>
      <c r="AS160" s="66">
        <f>SUMIFS(Cost!$F:$F,Cost!$B:$B,Blackvue!B160,Cost!$C:$C,Blackvue!R160)</f>
        <v>0</v>
      </c>
      <c r="AT160" s="14" t="str">
        <f t="shared" si="43"/>
        <v/>
      </c>
    </row>
    <row r="161" spans="1:46" ht="15.75" thickBot="1">
      <c r="A161" s="41">
        <v>154</v>
      </c>
      <c r="B161" s="42" t="str">
        <f>IFERROR(VLOOKUP(AT161,Model!$A$3:$B$63,2,FALSE),"")</f>
        <v/>
      </c>
      <c r="C161" s="77"/>
      <c r="D161" s="45"/>
      <c r="E161" s="45"/>
      <c r="F161" s="45"/>
      <c r="G161" s="45"/>
      <c r="H161" s="45"/>
      <c r="I161" s="45"/>
      <c r="J161" s="45"/>
      <c r="K161" s="45"/>
      <c r="L161" s="46"/>
      <c r="M161" s="45"/>
      <c r="N161" s="22"/>
      <c r="O161" s="42"/>
      <c r="P161" s="42"/>
      <c r="Q161" s="42"/>
      <c r="R161" s="42"/>
      <c r="S161" s="66">
        <f t="shared" si="30"/>
        <v>0</v>
      </c>
      <c r="T161" s="66">
        <f t="shared" si="31"/>
        <v>0</v>
      </c>
      <c r="U161" s="66">
        <f t="shared" si="32"/>
        <v>0</v>
      </c>
      <c r="V161" s="66">
        <f t="shared" si="33"/>
        <v>0</v>
      </c>
      <c r="W161" s="66">
        <f t="shared" si="34"/>
        <v>0</v>
      </c>
      <c r="X161" s="43" t="str">
        <f t="shared" ca="1" si="35"/>
        <v/>
      </c>
      <c r="Y161" s="44" t="str">
        <f t="shared" ca="1" si="36"/>
        <v/>
      </c>
      <c r="Z161" s="160"/>
      <c r="AA161" s="160"/>
      <c r="AB161" s="160"/>
      <c r="AC161" s="160"/>
      <c r="AD161" s="160"/>
      <c r="AE161" s="160"/>
      <c r="AF161" s="63" t="e">
        <f t="shared" si="37"/>
        <v>#N/A</v>
      </c>
      <c r="AG161" s="63" t="e">
        <f t="shared" si="38"/>
        <v>#N/A</v>
      </c>
      <c r="AH161" s="64" t="e">
        <f t="shared" si="39"/>
        <v>#N/A</v>
      </c>
      <c r="AI161" s="65">
        <f t="shared" ca="1" si="40"/>
        <v>44511</v>
      </c>
      <c r="AJ161" s="66" t="e">
        <f t="shared" ca="1" si="41"/>
        <v>#N/A</v>
      </c>
      <c r="AK161" s="66">
        <f>SUMIFS(Cost!$E:$E,Cost!$B:$B,Blackvue!$B$161,Cost!$C:$C,Blackvue!O161)</f>
        <v>0</v>
      </c>
      <c r="AL161" s="66">
        <f>SUMIFS(Cost!$E:$E,Cost!$B:$B,Blackvue!$B$161,Cost!$C:$C,Blackvue!P161)</f>
        <v>0</v>
      </c>
      <c r="AM161" s="66">
        <f>SUMIFS(Cost!$E:$E,Cost!$B:$B,Blackvue!$B$161,Cost!$C:$C,Blackvue!Q161)</f>
        <v>0</v>
      </c>
      <c r="AN161" s="66">
        <f>SUMIFS(Cost!$E:$E,Cost!$B:$B,Blackvue!$B$161,Cost!$C:$C,Blackvue!R161)</f>
        <v>0</v>
      </c>
      <c r="AO161" s="66">
        <f t="shared" si="42"/>
        <v>0</v>
      </c>
      <c r="AP161" s="66">
        <f>SUMIFS(Cost!$F:$F,Cost!$B:$B,Blackvue!B161,Cost!$C:$C,Blackvue!O161)</f>
        <v>0</v>
      </c>
      <c r="AQ161" s="66">
        <f>SUMIFS(Cost!$F:$F,Cost!$B:$B,Blackvue!B161,Cost!$C:$C,Blackvue!P161)</f>
        <v>0</v>
      </c>
      <c r="AR161" s="66">
        <f>SUMIFS(Cost!$F:$F,Cost!$B:$B,Blackvue!B161,Cost!$C:$C,Blackvue!Q161)</f>
        <v>0</v>
      </c>
      <c r="AS161" s="66">
        <f>SUMIFS(Cost!$F:$F,Cost!$B:$B,Blackvue!B161,Cost!$C:$C,Blackvue!R161)</f>
        <v>0</v>
      </c>
      <c r="AT161" s="14" t="str">
        <f t="shared" si="43"/>
        <v/>
      </c>
    </row>
    <row r="162" spans="1:46" ht="15.75" thickBot="1">
      <c r="A162" s="41">
        <v>155</v>
      </c>
      <c r="B162" s="42" t="str">
        <f>IFERROR(VLOOKUP(AT162,Model!$A$3:$B$63,2,FALSE),"")</f>
        <v/>
      </c>
      <c r="C162" s="77"/>
      <c r="D162" s="45"/>
      <c r="E162" s="45"/>
      <c r="F162" s="45"/>
      <c r="G162" s="45"/>
      <c r="H162" s="45"/>
      <c r="I162" s="45"/>
      <c r="J162" s="45"/>
      <c r="K162" s="45"/>
      <c r="L162" s="46"/>
      <c r="M162" s="45"/>
      <c r="N162" s="22"/>
      <c r="O162" s="42"/>
      <c r="P162" s="42"/>
      <c r="Q162" s="42"/>
      <c r="R162" s="42"/>
      <c r="S162" s="66">
        <f t="shared" si="30"/>
        <v>0</v>
      </c>
      <c r="T162" s="66">
        <f t="shared" si="31"/>
        <v>0</v>
      </c>
      <c r="U162" s="66">
        <f t="shared" si="32"/>
        <v>0</v>
      </c>
      <c r="V162" s="66">
        <f t="shared" si="33"/>
        <v>0</v>
      </c>
      <c r="W162" s="66">
        <f t="shared" si="34"/>
        <v>0</v>
      </c>
      <c r="X162" s="43" t="str">
        <f t="shared" ca="1" si="35"/>
        <v/>
      </c>
      <c r="Y162" s="44" t="str">
        <f t="shared" ca="1" si="36"/>
        <v/>
      </c>
      <c r="Z162" s="160"/>
      <c r="AA162" s="160"/>
      <c r="AB162" s="160"/>
      <c r="AC162" s="160"/>
      <c r="AD162" s="160"/>
      <c r="AE162" s="160"/>
      <c r="AF162" s="63" t="e">
        <f t="shared" si="37"/>
        <v>#N/A</v>
      </c>
      <c r="AG162" s="63" t="e">
        <f t="shared" si="38"/>
        <v>#N/A</v>
      </c>
      <c r="AH162" s="64" t="e">
        <f t="shared" si="39"/>
        <v>#N/A</v>
      </c>
      <c r="AI162" s="65">
        <f t="shared" ca="1" si="40"/>
        <v>44511</v>
      </c>
      <c r="AJ162" s="66" t="e">
        <f t="shared" ca="1" si="41"/>
        <v>#N/A</v>
      </c>
      <c r="AK162" s="66">
        <f>SUMIFS(Cost!$E:$E,Cost!$B:$B,Blackvue!$B$162,Cost!$C:$C,Blackvue!O162)</f>
        <v>0</v>
      </c>
      <c r="AL162" s="66">
        <f>SUMIFS(Cost!$E:$E,Cost!$B:$B,Blackvue!$B$162,Cost!$C:$C,Blackvue!P162)</f>
        <v>0</v>
      </c>
      <c r="AM162" s="66">
        <f>SUMIFS(Cost!$E:$E,Cost!$B:$B,Blackvue!$B$162,Cost!$C:$C,Blackvue!Q162)</f>
        <v>0</v>
      </c>
      <c r="AN162" s="66">
        <f>SUMIFS(Cost!$E:$E,Cost!$B:$B,Blackvue!$B$162,Cost!$C:$C,Blackvue!R162)</f>
        <v>0</v>
      </c>
      <c r="AO162" s="66">
        <f t="shared" si="42"/>
        <v>0</v>
      </c>
      <c r="AP162" s="66">
        <f>SUMIFS(Cost!$F:$F,Cost!$B:$B,Blackvue!B162,Cost!$C:$C,Blackvue!O162)</f>
        <v>0</v>
      </c>
      <c r="AQ162" s="66">
        <f>SUMIFS(Cost!$F:$F,Cost!$B:$B,Blackvue!B162,Cost!$C:$C,Blackvue!P162)</f>
        <v>0</v>
      </c>
      <c r="AR162" s="66">
        <f>SUMIFS(Cost!$F:$F,Cost!$B:$B,Blackvue!B162,Cost!$C:$C,Blackvue!Q162)</f>
        <v>0</v>
      </c>
      <c r="AS162" s="66">
        <f>SUMIFS(Cost!$F:$F,Cost!$B:$B,Blackvue!B162,Cost!$C:$C,Blackvue!R162)</f>
        <v>0</v>
      </c>
      <c r="AT162" s="14" t="str">
        <f t="shared" si="43"/>
        <v/>
      </c>
    </row>
    <row r="163" spans="1:46" ht="15.75" thickBot="1">
      <c r="A163" s="41">
        <v>156</v>
      </c>
      <c r="B163" s="42" t="str">
        <f>IFERROR(VLOOKUP(AT163,Model!$A$3:$B$63,2,FALSE),"")</f>
        <v/>
      </c>
      <c r="C163" s="77"/>
      <c r="D163" s="45"/>
      <c r="E163" s="45"/>
      <c r="F163" s="45"/>
      <c r="G163" s="45"/>
      <c r="H163" s="45"/>
      <c r="I163" s="45"/>
      <c r="J163" s="45"/>
      <c r="K163" s="45"/>
      <c r="L163" s="46"/>
      <c r="M163" s="45"/>
      <c r="N163" s="22"/>
      <c r="O163" s="42"/>
      <c r="P163" s="42"/>
      <c r="Q163" s="42"/>
      <c r="R163" s="42"/>
      <c r="S163" s="66">
        <f t="shared" si="30"/>
        <v>0</v>
      </c>
      <c r="T163" s="66">
        <f t="shared" si="31"/>
        <v>0</v>
      </c>
      <c r="U163" s="66">
        <f t="shared" si="32"/>
        <v>0</v>
      </c>
      <c r="V163" s="66">
        <f t="shared" si="33"/>
        <v>0</v>
      </c>
      <c r="W163" s="66">
        <f t="shared" si="34"/>
        <v>0</v>
      </c>
      <c r="X163" s="43" t="str">
        <f t="shared" ca="1" si="35"/>
        <v/>
      </c>
      <c r="Y163" s="44" t="str">
        <f t="shared" ca="1" si="36"/>
        <v/>
      </c>
      <c r="Z163" s="160"/>
      <c r="AA163" s="160"/>
      <c r="AB163" s="160"/>
      <c r="AC163" s="160"/>
      <c r="AD163" s="160"/>
      <c r="AE163" s="160"/>
      <c r="AF163" s="63" t="e">
        <f t="shared" si="37"/>
        <v>#N/A</v>
      </c>
      <c r="AG163" s="63" t="e">
        <f t="shared" si="38"/>
        <v>#N/A</v>
      </c>
      <c r="AH163" s="64" t="e">
        <f t="shared" si="39"/>
        <v>#N/A</v>
      </c>
      <c r="AI163" s="65">
        <f t="shared" ca="1" si="40"/>
        <v>44511</v>
      </c>
      <c r="AJ163" s="66" t="e">
        <f t="shared" ca="1" si="41"/>
        <v>#N/A</v>
      </c>
      <c r="AK163" s="66">
        <f>SUMIFS(Cost!$E:$E,Cost!$B:$B,Blackvue!$B$163,Cost!$C:$C,Blackvue!O163)</f>
        <v>0</v>
      </c>
      <c r="AL163" s="66">
        <f>SUMIFS(Cost!$E:$E,Cost!$B:$B,Blackvue!$B$163,Cost!$C:$C,Blackvue!P163)</f>
        <v>0</v>
      </c>
      <c r="AM163" s="66">
        <f>SUMIFS(Cost!$E:$E,Cost!$B:$B,Blackvue!$B$163,Cost!$C:$C,Blackvue!Q163)</f>
        <v>0</v>
      </c>
      <c r="AN163" s="66">
        <f>SUMIFS(Cost!$E:$E,Cost!$B:$B,Blackvue!$B$163,Cost!$C:$C,Blackvue!R163)</f>
        <v>0</v>
      </c>
      <c r="AO163" s="66">
        <f t="shared" si="42"/>
        <v>0</v>
      </c>
      <c r="AP163" s="66">
        <f>SUMIFS(Cost!$F:$F,Cost!$B:$B,Blackvue!B163,Cost!$C:$C,Blackvue!O163)</f>
        <v>0</v>
      </c>
      <c r="AQ163" s="66">
        <f>SUMIFS(Cost!$F:$F,Cost!$B:$B,Blackvue!B163,Cost!$C:$C,Blackvue!P163)</f>
        <v>0</v>
      </c>
      <c r="AR163" s="66">
        <f>SUMIFS(Cost!$F:$F,Cost!$B:$B,Blackvue!B163,Cost!$C:$C,Blackvue!Q163)</f>
        <v>0</v>
      </c>
      <c r="AS163" s="66">
        <f>SUMIFS(Cost!$F:$F,Cost!$B:$B,Blackvue!B163,Cost!$C:$C,Blackvue!R163)</f>
        <v>0</v>
      </c>
      <c r="AT163" s="14" t="str">
        <f t="shared" si="43"/>
        <v/>
      </c>
    </row>
    <row r="164" spans="1:46" ht="15.75" thickBot="1">
      <c r="A164" s="41">
        <v>157</v>
      </c>
      <c r="B164" s="42" t="str">
        <f>IFERROR(VLOOKUP(AT164,Model!$A$3:$B$63,2,FALSE),"")</f>
        <v/>
      </c>
      <c r="C164" s="77"/>
      <c r="D164" s="45"/>
      <c r="E164" s="45"/>
      <c r="F164" s="45"/>
      <c r="G164" s="45"/>
      <c r="H164" s="45"/>
      <c r="I164" s="45"/>
      <c r="J164" s="45"/>
      <c r="K164" s="45"/>
      <c r="L164" s="46"/>
      <c r="M164" s="45"/>
      <c r="N164" s="20"/>
      <c r="O164" s="42"/>
      <c r="P164" s="42"/>
      <c r="Q164" s="42"/>
      <c r="R164" s="42"/>
      <c r="S164" s="66">
        <f t="shared" si="30"/>
        <v>0</v>
      </c>
      <c r="T164" s="66">
        <f t="shared" si="31"/>
        <v>0</v>
      </c>
      <c r="U164" s="66">
        <f t="shared" si="32"/>
        <v>0</v>
      </c>
      <c r="V164" s="66">
        <f t="shared" si="33"/>
        <v>0</v>
      </c>
      <c r="W164" s="66">
        <f t="shared" si="34"/>
        <v>0</v>
      </c>
      <c r="X164" s="43" t="str">
        <f t="shared" ca="1" si="35"/>
        <v/>
      </c>
      <c r="Y164" s="44" t="str">
        <f t="shared" ca="1" si="36"/>
        <v/>
      </c>
      <c r="Z164" s="160"/>
      <c r="AA164" s="160"/>
      <c r="AB164" s="160"/>
      <c r="AC164" s="160"/>
      <c r="AD164" s="160"/>
      <c r="AE164" s="160"/>
      <c r="AF164" s="63" t="e">
        <f t="shared" si="37"/>
        <v>#N/A</v>
      </c>
      <c r="AG164" s="63" t="e">
        <f t="shared" si="38"/>
        <v>#N/A</v>
      </c>
      <c r="AH164" s="64" t="e">
        <f t="shared" si="39"/>
        <v>#N/A</v>
      </c>
      <c r="AI164" s="65">
        <f t="shared" ca="1" si="40"/>
        <v>44511</v>
      </c>
      <c r="AJ164" s="66" t="e">
        <f t="shared" ca="1" si="41"/>
        <v>#N/A</v>
      </c>
      <c r="AK164" s="66">
        <f>SUMIFS(Cost!$E:$E,Cost!$B:$B,Blackvue!$B$164,Cost!$C:$C,Blackvue!O164)</f>
        <v>0</v>
      </c>
      <c r="AL164" s="66">
        <f>SUMIFS(Cost!$E:$E,Cost!$B:$B,Blackvue!$B$164,Cost!$C:$C,Blackvue!P164)</f>
        <v>0</v>
      </c>
      <c r="AM164" s="66">
        <f>SUMIFS(Cost!$E:$E,Cost!$B:$B,Blackvue!$B$164,Cost!$C:$C,Blackvue!Q164)</f>
        <v>0</v>
      </c>
      <c r="AN164" s="66">
        <f>SUMIFS(Cost!$E:$E,Cost!$B:$B,Blackvue!$B$164,Cost!$C:$C,Blackvue!R164)</f>
        <v>0</v>
      </c>
      <c r="AO164" s="66">
        <f t="shared" si="42"/>
        <v>0</v>
      </c>
      <c r="AP164" s="66">
        <f>SUMIFS(Cost!$F:$F,Cost!$B:$B,Blackvue!B164,Cost!$C:$C,Blackvue!O164)</f>
        <v>0</v>
      </c>
      <c r="AQ164" s="66">
        <f>SUMIFS(Cost!$F:$F,Cost!$B:$B,Blackvue!B164,Cost!$C:$C,Blackvue!P164)</f>
        <v>0</v>
      </c>
      <c r="AR164" s="66">
        <f>SUMIFS(Cost!$F:$F,Cost!$B:$B,Blackvue!B164,Cost!$C:$C,Blackvue!Q164)</f>
        <v>0</v>
      </c>
      <c r="AS164" s="66">
        <f>SUMIFS(Cost!$F:$F,Cost!$B:$B,Blackvue!B164,Cost!$C:$C,Blackvue!R164)</f>
        <v>0</v>
      </c>
      <c r="AT164" s="14" t="str">
        <f t="shared" si="43"/>
        <v/>
      </c>
    </row>
    <row r="165" spans="1:46" ht="15.75" thickBot="1">
      <c r="A165" s="41">
        <v>158</v>
      </c>
      <c r="B165" s="42" t="str">
        <f>IFERROR(VLOOKUP(AT165,Model!$A$3:$B$63,2,FALSE),"")</f>
        <v/>
      </c>
      <c r="C165" s="77"/>
      <c r="D165" s="45"/>
      <c r="E165" s="45"/>
      <c r="F165" s="45"/>
      <c r="G165" s="45"/>
      <c r="H165" s="45"/>
      <c r="I165" s="45"/>
      <c r="J165" s="45"/>
      <c r="K165" s="45"/>
      <c r="L165" s="46"/>
      <c r="M165" s="45"/>
      <c r="N165" s="22"/>
      <c r="O165" s="42"/>
      <c r="P165" s="42"/>
      <c r="Q165" s="42"/>
      <c r="R165" s="42"/>
      <c r="S165" s="66">
        <f t="shared" si="30"/>
        <v>0</v>
      </c>
      <c r="T165" s="66">
        <f t="shared" si="31"/>
        <v>0</v>
      </c>
      <c r="U165" s="66">
        <f t="shared" si="32"/>
        <v>0</v>
      </c>
      <c r="V165" s="66">
        <f t="shared" si="33"/>
        <v>0</v>
      </c>
      <c r="W165" s="66">
        <f t="shared" si="34"/>
        <v>0</v>
      </c>
      <c r="X165" s="43" t="str">
        <f t="shared" ca="1" si="35"/>
        <v/>
      </c>
      <c r="Y165" s="44" t="str">
        <f t="shared" ca="1" si="36"/>
        <v/>
      </c>
      <c r="Z165" s="160"/>
      <c r="AA165" s="160"/>
      <c r="AB165" s="160"/>
      <c r="AC165" s="160"/>
      <c r="AD165" s="160"/>
      <c r="AE165" s="160"/>
      <c r="AF165" s="63" t="e">
        <f t="shared" si="37"/>
        <v>#N/A</v>
      </c>
      <c r="AG165" s="63" t="e">
        <f t="shared" si="38"/>
        <v>#N/A</v>
      </c>
      <c r="AH165" s="64" t="e">
        <f t="shared" si="39"/>
        <v>#N/A</v>
      </c>
      <c r="AI165" s="65">
        <f t="shared" ca="1" si="40"/>
        <v>44511</v>
      </c>
      <c r="AJ165" s="66" t="e">
        <f t="shared" ca="1" si="41"/>
        <v>#N/A</v>
      </c>
      <c r="AK165" s="66">
        <f>SUMIFS(Cost!$E:$E,Cost!$B:$B,Blackvue!$B$165,Cost!$C:$C,Blackvue!O165)</f>
        <v>0</v>
      </c>
      <c r="AL165" s="66">
        <f>SUMIFS(Cost!$E:$E,Cost!$B:$B,Blackvue!$B$165,Cost!$C:$C,Blackvue!P165)</f>
        <v>0</v>
      </c>
      <c r="AM165" s="66">
        <f>SUMIFS(Cost!$E:$E,Cost!$B:$B,Blackvue!$B$165,Cost!$C:$C,Blackvue!Q165)</f>
        <v>0</v>
      </c>
      <c r="AN165" s="66">
        <f>SUMIFS(Cost!$E:$E,Cost!$B:$B,Blackvue!$B$165,Cost!$C:$C,Blackvue!R165)</f>
        <v>0</v>
      </c>
      <c r="AO165" s="66">
        <f t="shared" si="42"/>
        <v>0</v>
      </c>
      <c r="AP165" s="66">
        <f>SUMIFS(Cost!$F:$F,Cost!$B:$B,Blackvue!B165,Cost!$C:$C,Blackvue!O165)</f>
        <v>0</v>
      </c>
      <c r="AQ165" s="66">
        <f>SUMIFS(Cost!$F:$F,Cost!$B:$B,Blackvue!B165,Cost!$C:$C,Blackvue!P165)</f>
        <v>0</v>
      </c>
      <c r="AR165" s="66">
        <f>SUMIFS(Cost!$F:$F,Cost!$B:$B,Blackvue!B165,Cost!$C:$C,Blackvue!Q165)</f>
        <v>0</v>
      </c>
      <c r="AS165" s="66">
        <f>SUMIFS(Cost!$F:$F,Cost!$B:$B,Blackvue!B165,Cost!$C:$C,Blackvue!R165)</f>
        <v>0</v>
      </c>
      <c r="AT165" s="14" t="str">
        <f t="shared" si="43"/>
        <v/>
      </c>
    </row>
    <row r="166" spans="1:46" ht="15.75" thickBot="1">
      <c r="A166" s="41">
        <v>159</v>
      </c>
      <c r="B166" s="42" t="str">
        <f>IFERROR(VLOOKUP(AT166,Model!$A$3:$B$63,2,FALSE),"")</f>
        <v/>
      </c>
      <c r="C166" s="77"/>
      <c r="D166" s="45"/>
      <c r="E166" s="45"/>
      <c r="F166" s="45"/>
      <c r="G166" s="45"/>
      <c r="H166" s="45"/>
      <c r="I166" s="45"/>
      <c r="J166" s="45"/>
      <c r="K166" s="45"/>
      <c r="L166" s="46"/>
      <c r="M166" s="45"/>
      <c r="N166" s="22"/>
      <c r="O166" s="42"/>
      <c r="P166" s="42"/>
      <c r="Q166" s="42"/>
      <c r="R166" s="42"/>
      <c r="S166" s="66">
        <f t="shared" si="30"/>
        <v>0</v>
      </c>
      <c r="T166" s="66">
        <f t="shared" si="31"/>
        <v>0</v>
      </c>
      <c r="U166" s="66">
        <f t="shared" si="32"/>
        <v>0</v>
      </c>
      <c r="V166" s="66">
        <f t="shared" si="33"/>
        <v>0</v>
      </c>
      <c r="W166" s="66">
        <f t="shared" si="34"/>
        <v>0</v>
      </c>
      <c r="X166" s="43" t="str">
        <f t="shared" ca="1" si="35"/>
        <v/>
      </c>
      <c r="Y166" s="44" t="str">
        <f t="shared" ca="1" si="36"/>
        <v/>
      </c>
      <c r="Z166" s="160"/>
      <c r="AA166" s="160"/>
      <c r="AB166" s="160"/>
      <c r="AC166" s="160"/>
      <c r="AD166" s="160"/>
      <c r="AE166" s="160"/>
      <c r="AF166" s="63" t="e">
        <f t="shared" si="37"/>
        <v>#N/A</v>
      </c>
      <c r="AG166" s="63" t="e">
        <f t="shared" si="38"/>
        <v>#N/A</v>
      </c>
      <c r="AH166" s="64" t="e">
        <f t="shared" si="39"/>
        <v>#N/A</v>
      </c>
      <c r="AI166" s="65">
        <f t="shared" ca="1" si="40"/>
        <v>44511</v>
      </c>
      <c r="AJ166" s="66" t="e">
        <f t="shared" ca="1" si="41"/>
        <v>#N/A</v>
      </c>
      <c r="AK166" s="66">
        <f>SUMIFS(Cost!$E:$E,Cost!$B:$B,Blackvue!$B$166,Cost!$C:$C,Blackvue!O166)</f>
        <v>0</v>
      </c>
      <c r="AL166" s="66">
        <f>SUMIFS(Cost!$E:$E,Cost!$B:$B,Blackvue!$B$166,Cost!$C:$C,Blackvue!P166)</f>
        <v>0</v>
      </c>
      <c r="AM166" s="66">
        <f>SUMIFS(Cost!$E:$E,Cost!$B:$B,Blackvue!$B$166,Cost!$C:$C,Blackvue!Q166)</f>
        <v>0</v>
      </c>
      <c r="AN166" s="66">
        <f>SUMIFS(Cost!$E:$E,Cost!$B:$B,Blackvue!$B$166,Cost!$C:$C,Blackvue!R166)</f>
        <v>0</v>
      </c>
      <c r="AO166" s="66">
        <f t="shared" si="42"/>
        <v>0</v>
      </c>
      <c r="AP166" s="66">
        <f>SUMIFS(Cost!$F:$F,Cost!$B:$B,Blackvue!B166,Cost!$C:$C,Blackvue!O166)</f>
        <v>0</v>
      </c>
      <c r="AQ166" s="66">
        <f>SUMIFS(Cost!$F:$F,Cost!$B:$B,Blackvue!B166,Cost!$C:$C,Blackvue!P166)</f>
        <v>0</v>
      </c>
      <c r="AR166" s="66">
        <f>SUMIFS(Cost!$F:$F,Cost!$B:$B,Blackvue!B166,Cost!$C:$C,Blackvue!Q166)</f>
        <v>0</v>
      </c>
      <c r="AS166" s="66">
        <f>SUMIFS(Cost!$F:$F,Cost!$B:$B,Blackvue!B166,Cost!$C:$C,Blackvue!R166)</f>
        <v>0</v>
      </c>
      <c r="AT166" s="14" t="str">
        <f t="shared" si="43"/>
        <v/>
      </c>
    </row>
    <row r="167" spans="1:46" ht="15.75" thickBot="1">
      <c r="A167" s="41">
        <v>160</v>
      </c>
      <c r="B167" s="42" t="str">
        <f>IFERROR(VLOOKUP(AT167,Model!$A$3:$B$63,2,FALSE),"")</f>
        <v/>
      </c>
      <c r="C167" s="77"/>
      <c r="D167" s="45"/>
      <c r="E167" s="45"/>
      <c r="F167" s="45"/>
      <c r="G167" s="45"/>
      <c r="H167" s="45"/>
      <c r="I167" s="45"/>
      <c r="J167" s="45"/>
      <c r="K167" s="45"/>
      <c r="L167" s="46"/>
      <c r="M167" s="45"/>
      <c r="N167" s="22"/>
      <c r="O167" s="42"/>
      <c r="P167" s="42"/>
      <c r="Q167" s="42"/>
      <c r="R167" s="42"/>
      <c r="S167" s="66">
        <f t="shared" si="30"/>
        <v>0</v>
      </c>
      <c r="T167" s="66">
        <f t="shared" si="31"/>
        <v>0</v>
      </c>
      <c r="U167" s="66">
        <f t="shared" si="32"/>
        <v>0</v>
      </c>
      <c r="V167" s="66">
        <f t="shared" si="33"/>
        <v>0</v>
      </c>
      <c r="W167" s="66">
        <f t="shared" si="34"/>
        <v>0</v>
      </c>
      <c r="X167" s="43" t="str">
        <f t="shared" ca="1" si="35"/>
        <v/>
      </c>
      <c r="Y167" s="44" t="str">
        <f t="shared" ca="1" si="36"/>
        <v/>
      </c>
      <c r="Z167" s="160"/>
      <c r="AA167" s="160"/>
      <c r="AB167" s="160"/>
      <c r="AC167" s="160"/>
      <c r="AD167" s="160"/>
      <c r="AE167" s="160"/>
      <c r="AF167" s="63" t="e">
        <f t="shared" si="37"/>
        <v>#N/A</v>
      </c>
      <c r="AG167" s="63" t="e">
        <f t="shared" si="38"/>
        <v>#N/A</v>
      </c>
      <c r="AH167" s="64" t="e">
        <f t="shared" si="39"/>
        <v>#N/A</v>
      </c>
      <c r="AI167" s="65">
        <f t="shared" ca="1" si="40"/>
        <v>44511</v>
      </c>
      <c r="AJ167" s="66" t="e">
        <f t="shared" ca="1" si="41"/>
        <v>#N/A</v>
      </c>
      <c r="AK167" s="66">
        <f>SUMIFS(Cost!$E:$E,Cost!$B:$B,Blackvue!$B$167,Cost!$C:$C,Blackvue!O167)</f>
        <v>0</v>
      </c>
      <c r="AL167" s="66">
        <f>SUMIFS(Cost!$E:$E,Cost!$B:$B,Blackvue!$B$167,Cost!$C:$C,Blackvue!P167)</f>
        <v>0</v>
      </c>
      <c r="AM167" s="66">
        <f>SUMIFS(Cost!$E:$E,Cost!$B:$B,Blackvue!$B$167,Cost!$C:$C,Blackvue!Q167)</f>
        <v>0</v>
      </c>
      <c r="AN167" s="66">
        <f>SUMIFS(Cost!$E:$E,Cost!$B:$B,Blackvue!$B$167,Cost!$C:$C,Blackvue!R167)</f>
        <v>0</v>
      </c>
      <c r="AO167" s="66">
        <f t="shared" si="42"/>
        <v>0</v>
      </c>
      <c r="AP167" s="66">
        <f>SUMIFS(Cost!$F:$F,Cost!$B:$B,Blackvue!B167,Cost!$C:$C,Blackvue!O167)</f>
        <v>0</v>
      </c>
      <c r="AQ167" s="66">
        <f>SUMIFS(Cost!$F:$F,Cost!$B:$B,Blackvue!B167,Cost!$C:$C,Blackvue!P167)</f>
        <v>0</v>
      </c>
      <c r="AR167" s="66">
        <f>SUMIFS(Cost!$F:$F,Cost!$B:$B,Blackvue!B167,Cost!$C:$C,Blackvue!Q167)</f>
        <v>0</v>
      </c>
      <c r="AS167" s="66">
        <f>SUMIFS(Cost!$F:$F,Cost!$B:$B,Blackvue!B167,Cost!$C:$C,Blackvue!R167)</f>
        <v>0</v>
      </c>
      <c r="AT167" s="14" t="str">
        <f t="shared" si="43"/>
        <v/>
      </c>
    </row>
    <row r="168" spans="1:46" ht="15.75" thickBot="1">
      <c r="A168" s="41">
        <v>161</v>
      </c>
      <c r="B168" s="42" t="str">
        <f>IFERROR(VLOOKUP(AT168,Model!$A$3:$B$63,2,FALSE),"")</f>
        <v/>
      </c>
      <c r="C168" s="77"/>
      <c r="D168" s="45"/>
      <c r="E168" s="45"/>
      <c r="F168" s="45"/>
      <c r="G168" s="45"/>
      <c r="H168" s="45"/>
      <c r="I168" s="45"/>
      <c r="J168" s="45"/>
      <c r="K168" s="45"/>
      <c r="L168" s="46"/>
      <c r="M168" s="45"/>
      <c r="N168" s="22"/>
      <c r="O168" s="42"/>
      <c r="P168" s="42"/>
      <c r="Q168" s="42"/>
      <c r="R168" s="42"/>
      <c r="S168" s="66">
        <f t="shared" si="30"/>
        <v>0</v>
      </c>
      <c r="T168" s="66">
        <f t="shared" si="31"/>
        <v>0</v>
      </c>
      <c r="U168" s="66">
        <f t="shared" si="32"/>
        <v>0</v>
      </c>
      <c r="V168" s="66">
        <f t="shared" si="33"/>
        <v>0</v>
      </c>
      <c r="W168" s="66">
        <f t="shared" si="34"/>
        <v>0</v>
      </c>
      <c r="X168" s="43" t="str">
        <f t="shared" ca="1" si="35"/>
        <v/>
      </c>
      <c r="Y168" s="44" t="str">
        <f t="shared" ca="1" si="36"/>
        <v/>
      </c>
      <c r="Z168" s="160"/>
      <c r="AA168" s="160"/>
      <c r="AB168" s="160"/>
      <c r="AC168" s="160"/>
      <c r="AD168" s="160"/>
      <c r="AE168" s="160"/>
      <c r="AF168" s="63" t="e">
        <f t="shared" si="37"/>
        <v>#N/A</v>
      </c>
      <c r="AG168" s="63" t="e">
        <f t="shared" si="38"/>
        <v>#N/A</v>
      </c>
      <c r="AH168" s="64" t="e">
        <f t="shared" si="39"/>
        <v>#N/A</v>
      </c>
      <c r="AI168" s="65">
        <f t="shared" ca="1" si="40"/>
        <v>44511</v>
      </c>
      <c r="AJ168" s="66" t="e">
        <f t="shared" ca="1" si="41"/>
        <v>#N/A</v>
      </c>
      <c r="AK168" s="66">
        <f>SUMIFS(Cost!$E:$E,Cost!$B:$B,Blackvue!$B$168,Cost!$C:$C,Blackvue!O168)</f>
        <v>0</v>
      </c>
      <c r="AL168" s="66">
        <f>SUMIFS(Cost!$E:$E,Cost!$B:$B,Blackvue!$B$168,Cost!$C:$C,Blackvue!P168)</f>
        <v>0</v>
      </c>
      <c r="AM168" s="66">
        <f>SUMIFS(Cost!$E:$E,Cost!$B:$B,Blackvue!$B$168,Cost!$C:$C,Blackvue!Q168)</f>
        <v>0</v>
      </c>
      <c r="AN168" s="66">
        <f>SUMIFS(Cost!$E:$E,Cost!$B:$B,Blackvue!$B$168,Cost!$C:$C,Blackvue!R168)</f>
        <v>0</v>
      </c>
      <c r="AO168" s="66">
        <f t="shared" si="42"/>
        <v>0</v>
      </c>
      <c r="AP168" s="66">
        <f>SUMIFS(Cost!$F:$F,Cost!$B:$B,Blackvue!B168,Cost!$C:$C,Blackvue!O168)</f>
        <v>0</v>
      </c>
      <c r="AQ168" s="66">
        <f>SUMIFS(Cost!$F:$F,Cost!$B:$B,Blackvue!B168,Cost!$C:$C,Blackvue!P168)</f>
        <v>0</v>
      </c>
      <c r="AR168" s="66">
        <f>SUMIFS(Cost!$F:$F,Cost!$B:$B,Blackvue!B168,Cost!$C:$C,Blackvue!Q168)</f>
        <v>0</v>
      </c>
      <c r="AS168" s="66">
        <f>SUMIFS(Cost!$F:$F,Cost!$B:$B,Blackvue!B168,Cost!$C:$C,Blackvue!R168)</f>
        <v>0</v>
      </c>
      <c r="AT168" s="14" t="str">
        <f t="shared" si="43"/>
        <v/>
      </c>
    </row>
    <row r="169" spans="1:46" ht="15.75" thickBot="1">
      <c r="A169" s="41">
        <v>162</v>
      </c>
      <c r="B169" s="42" t="str">
        <f>IFERROR(VLOOKUP(AT169,Model!$A$3:$B$63,2,FALSE),"")</f>
        <v/>
      </c>
      <c r="C169" s="77"/>
      <c r="D169" s="45"/>
      <c r="E169" s="45"/>
      <c r="F169" s="45"/>
      <c r="G169" s="45"/>
      <c r="H169" s="45"/>
      <c r="I169" s="45"/>
      <c r="J169" s="45"/>
      <c r="K169" s="45"/>
      <c r="L169" s="46"/>
      <c r="M169" s="45"/>
      <c r="N169" s="22"/>
      <c r="O169" s="42"/>
      <c r="P169" s="42"/>
      <c r="Q169" s="42"/>
      <c r="R169" s="42"/>
      <c r="S169" s="66">
        <f t="shared" si="30"/>
        <v>0</v>
      </c>
      <c r="T169" s="66">
        <f t="shared" si="31"/>
        <v>0</v>
      </c>
      <c r="U169" s="66">
        <f t="shared" si="32"/>
        <v>0</v>
      </c>
      <c r="V169" s="66">
        <f t="shared" si="33"/>
        <v>0</v>
      </c>
      <c r="W169" s="66">
        <f t="shared" si="34"/>
        <v>0</v>
      </c>
      <c r="X169" s="43" t="str">
        <f t="shared" ca="1" si="35"/>
        <v/>
      </c>
      <c r="Y169" s="44" t="str">
        <f t="shared" ca="1" si="36"/>
        <v/>
      </c>
      <c r="Z169" s="160"/>
      <c r="AA169" s="160"/>
      <c r="AB169" s="160"/>
      <c r="AC169" s="160"/>
      <c r="AD169" s="160"/>
      <c r="AE169" s="160"/>
      <c r="AF169" s="63" t="e">
        <f t="shared" si="37"/>
        <v>#N/A</v>
      </c>
      <c r="AG169" s="63" t="e">
        <f t="shared" si="38"/>
        <v>#N/A</v>
      </c>
      <c r="AH169" s="64" t="e">
        <f t="shared" si="39"/>
        <v>#N/A</v>
      </c>
      <c r="AI169" s="65">
        <f t="shared" ca="1" si="40"/>
        <v>44511</v>
      </c>
      <c r="AJ169" s="66" t="e">
        <f t="shared" ca="1" si="41"/>
        <v>#N/A</v>
      </c>
      <c r="AK169" s="66">
        <f>SUMIFS(Cost!$E:$E,Cost!$B:$B,Blackvue!$B$169,Cost!$C:$C,Blackvue!O169)</f>
        <v>0</v>
      </c>
      <c r="AL169" s="66">
        <f>SUMIFS(Cost!$E:$E,Cost!$B:$B,Blackvue!$B$169,Cost!$C:$C,Blackvue!P169)</f>
        <v>0</v>
      </c>
      <c r="AM169" s="66">
        <f>SUMIFS(Cost!$E:$E,Cost!$B:$B,Blackvue!$B$169,Cost!$C:$C,Blackvue!Q169)</f>
        <v>0</v>
      </c>
      <c r="AN169" s="66">
        <f>SUMIFS(Cost!$E:$E,Cost!$B:$B,Blackvue!$B$169,Cost!$C:$C,Blackvue!R169)</f>
        <v>0</v>
      </c>
      <c r="AO169" s="66">
        <f t="shared" si="42"/>
        <v>0</v>
      </c>
      <c r="AP169" s="66">
        <f>SUMIFS(Cost!$F:$F,Cost!$B:$B,Blackvue!B169,Cost!$C:$C,Blackvue!O169)</f>
        <v>0</v>
      </c>
      <c r="AQ169" s="66">
        <f>SUMIFS(Cost!$F:$F,Cost!$B:$B,Blackvue!B169,Cost!$C:$C,Blackvue!P169)</f>
        <v>0</v>
      </c>
      <c r="AR169" s="66">
        <f>SUMIFS(Cost!$F:$F,Cost!$B:$B,Blackvue!B169,Cost!$C:$C,Blackvue!Q169)</f>
        <v>0</v>
      </c>
      <c r="AS169" s="66">
        <f>SUMIFS(Cost!$F:$F,Cost!$B:$B,Blackvue!B169,Cost!$C:$C,Blackvue!R169)</f>
        <v>0</v>
      </c>
      <c r="AT169" s="14" t="str">
        <f t="shared" si="43"/>
        <v/>
      </c>
    </row>
    <row r="170" spans="1:46" ht="15.75" thickBot="1">
      <c r="A170" s="41">
        <v>163</v>
      </c>
      <c r="B170" s="42" t="str">
        <f>IFERROR(VLOOKUP(AT170,Model!$A$3:$B$63,2,FALSE),"")</f>
        <v/>
      </c>
      <c r="C170" s="77"/>
      <c r="D170" s="45"/>
      <c r="E170" s="45"/>
      <c r="F170" s="45"/>
      <c r="G170" s="45"/>
      <c r="H170" s="45"/>
      <c r="I170" s="45"/>
      <c r="J170" s="45"/>
      <c r="K170" s="45"/>
      <c r="L170" s="46"/>
      <c r="M170" s="45"/>
      <c r="N170" s="22"/>
      <c r="O170" s="42"/>
      <c r="P170" s="42"/>
      <c r="Q170" s="42"/>
      <c r="R170" s="42"/>
      <c r="S170" s="66">
        <f t="shared" si="30"/>
        <v>0</v>
      </c>
      <c r="T170" s="66">
        <f t="shared" si="31"/>
        <v>0</v>
      </c>
      <c r="U170" s="66">
        <f t="shared" si="32"/>
        <v>0</v>
      </c>
      <c r="V170" s="66">
        <f t="shared" si="33"/>
        <v>0</v>
      </c>
      <c r="W170" s="66">
        <f t="shared" si="34"/>
        <v>0</v>
      </c>
      <c r="X170" s="43" t="str">
        <f t="shared" ca="1" si="35"/>
        <v/>
      </c>
      <c r="Y170" s="44" t="str">
        <f t="shared" ca="1" si="36"/>
        <v/>
      </c>
      <c r="Z170" s="160"/>
      <c r="AA170" s="160"/>
      <c r="AB170" s="160"/>
      <c r="AC170" s="160"/>
      <c r="AD170" s="160"/>
      <c r="AE170" s="160"/>
      <c r="AF170" s="63" t="e">
        <f t="shared" si="37"/>
        <v>#N/A</v>
      </c>
      <c r="AG170" s="63" t="e">
        <f t="shared" si="38"/>
        <v>#N/A</v>
      </c>
      <c r="AH170" s="64" t="e">
        <f t="shared" si="39"/>
        <v>#N/A</v>
      </c>
      <c r="AI170" s="65">
        <f t="shared" ca="1" si="40"/>
        <v>44511</v>
      </c>
      <c r="AJ170" s="66" t="e">
        <f t="shared" ca="1" si="41"/>
        <v>#N/A</v>
      </c>
      <c r="AK170" s="66">
        <f>SUMIFS(Cost!$E:$E,Cost!$B:$B,Blackvue!$B$170,Cost!$C:$C,Blackvue!O170)</f>
        <v>0</v>
      </c>
      <c r="AL170" s="66">
        <f>SUMIFS(Cost!$E:$E,Cost!$B:$B,Blackvue!$B$170,Cost!$C:$C,Blackvue!P170)</f>
        <v>0</v>
      </c>
      <c r="AM170" s="66">
        <f>SUMIFS(Cost!$E:$E,Cost!$B:$B,Blackvue!$B$170,Cost!$C:$C,Blackvue!Q170)</f>
        <v>0</v>
      </c>
      <c r="AN170" s="66">
        <f>SUMIFS(Cost!$E:$E,Cost!$B:$B,Blackvue!$B$170,Cost!$C:$C,Blackvue!R170)</f>
        <v>0</v>
      </c>
      <c r="AO170" s="66">
        <f t="shared" si="42"/>
        <v>0</v>
      </c>
      <c r="AP170" s="66">
        <f>SUMIFS(Cost!$F:$F,Cost!$B:$B,Blackvue!B170,Cost!$C:$C,Blackvue!O170)</f>
        <v>0</v>
      </c>
      <c r="AQ170" s="66">
        <f>SUMIFS(Cost!$F:$F,Cost!$B:$B,Blackvue!B170,Cost!$C:$C,Blackvue!P170)</f>
        <v>0</v>
      </c>
      <c r="AR170" s="66">
        <f>SUMIFS(Cost!$F:$F,Cost!$B:$B,Blackvue!B170,Cost!$C:$C,Blackvue!Q170)</f>
        <v>0</v>
      </c>
      <c r="AS170" s="66">
        <f>SUMIFS(Cost!$F:$F,Cost!$B:$B,Blackvue!B170,Cost!$C:$C,Blackvue!R170)</f>
        <v>0</v>
      </c>
      <c r="AT170" s="14" t="str">
        <f t="shared" si="43"/>
        <v/>
      </c>
    </row>
    <row r="171" spans="1:46" ht="15.75" thickBot="1">
      <c r="A171" s="41">
        <v>164</v>
      </c>
      <c r="B171" s="42" t="str">
        <f>IFERROR(VLOOKUP(AT171,Model!$A$3:$B$63,2,FALSE),"")</f>
        <v/>
      </c>
      <c r="C171" s="77"/>
      <c r="D171" s="45"/>
      <c r="E171" s="45"/>
      <c r="F171" s="45"/>
      <c r="G171" s="45"/>
      <c r="H171" s="45"/>
      <c r="I171" s="45"/>
      <c r="J171" s="45"/>
      <c r="K171" s="45"/>
      <c r="L171" s="46"/>
      <c r="M171" s="45"/>
      <c r="N171" s="22"/>
      <c r="O171" s="42"/>
      <c r="P171" s="42"/>
      <c r="Q171" s="42"/>
      <c r="R171" s="42"/>
      <c r="S171" s="66">
        <f t="shared" si="30"/>
        <v>0</v>
      </c>
      <c r="T171" s="66">
        <f t="shared" si="31"/>
        <v>0</v>
      </c>
      <c r="U171" s="66">
        <f t="shared" si="32"/>
        <v>0</v>
      </c>
      <c r="V171" s="66">
        <f t="shared" si="33"/>
        <v>0</v>
      </c>
      <c r="W171" s="66">
        <f t="shared" si="34"/>
        <v>0</v>
      </c>
      <c r="X171" s="43" t="str">
        <f t="shared" ca="1" si="35"/>
        <v/>
      </c>
      <c r="Y171" s="44" t="str">
        <f t="shared" ca="1" si="36"/>
        <v/>
      </c>
      <c r="Z171" s="160"/>
      <c r="AA171" s="160"/>
      <c r="AB171" s="160"/>
      <c r="AC171" s="160"/>
      <c r="AD171" s="160"/>
      <c r="AE171" s="160"/>
      <c r="AF171" s="63" t="e">
        <f t="shared" si="37"/>
        <v>#N/A</v>
      </c>
      <c r="AG171" s="63" t="e">
        <f t="shared" si="38"/>
        <v>#N/A</v>
      </c>
      <c r="AH171" s="64" t="e">
        <f t="shared" si="39"/>
        <v>#N/A</v>
      </c>
      <c r="AI171" s="65">
        <f t="shared" ca="1" si="40"/>
        <v>44511</v>
      </c>
      <c r="AJ171" s="66" t="e">
        <f t="shared" ca="1" si="41"/>
        <v>#N/A</v>
      </c>
      <c r="AK171" s="66">
        <f>SUMIFS(Cost!$E:$E,Cost!$B:$B,Blackvue!$B$171,Cost!$C:$C,Blackvue!O171)</f>
        <v>0</v>
      </c>
      <c r="AL171" s="66">
        <f>SUMIFS(Cost!$E:$E,Cost!$B:$B,Blackvue!$B$171,Cost!$C:$C,Blackvue!P171)</f>
        <v>0</v>
      </c>
      <c r="AM171" s="66">
        <f>SUMIFS(Cost!$E:$E,Cost!$B:$B,Blackvue!$B$171,Cost!$C:$C,Blackvue!Q171)</f>
        <v>0</v>
      </c>
      <c r="AN171" s="66">
        <f>SUMIFS(Cost!$E:$E,Cost!$B:$B,Blackvue!$B$171,Cost!$C:$C,Blackvue!R171)</f>
        <v>0</v>
      </c>
      <c r="AO171" s="66">
        <f t="shared" si="42"/>
        <v>0</v>
      </c>
      <c r="AP171" s="66">
        <f>SUMIFS(Cost!$F:$F,Cost!$B:$B,Blackvue!B171,Cost!$C:$C,Blackvue!O171)</f>
        <v>0</v>
      </c>
      <c r="AQ171" s="66">
        <f>SUMIFS(Cost!$F:$F,Cost!$B:$B,Blackvue!B171,Cost!$C:$C,Blackvue!P171)</f>
        <v>0</v>
      </c>
      <c r="AR171" s="66">
        <f>SUMIFS(Cost!$F:$F,Cost!$B:$B,Blackvue!B171,Cost!$C:$C,Blackvue!Q171)</f>
        <v>0</v>
      </c>
      <c r="AS171" s="66">
        <f>SUMIFS(Cost!$F:$F,Cost!$B:$B,Blackvue!B171,Cost!$C:$C,Blackvue!R171)</f>
        <v>0</v>
      </c>
      <c r="AT171" s="14" t="str">
        <f t="shared" si="43"/>
        <v/>
      </c>
    </row>
    <row r="172" spans="1:46" ht="15.75" thickBot="1">
      <c r="A172" s="41">
        <v>165</v>
      </c>
      <c r="B172" s="42" t="str">
        <f>IFERROR(VLOOKUP(AT172,Model!$A$3:$B$63,2,FALSE),"")</f>
        <v/>
      </c>
      <c r="C172" s="77"/>
      <c r="D172" s="45"/>
      <c r="E172" s="45"/>
      <c r="F172" s="45"/>
      <c r="G172" s="45"/>
      <c r="H172" s="45"/>
      <c r="I172" s="45"/>
      <c r="J172" s="45"/>
      <c r="K172" s="45"/>
      <c r="L172" s="46"/>
      <c r="M172" s="45"/>
      <c r="N172" s="22"/>
      <c r="O172" s="42"/>
      <c r="P172" s="42"/>
      <c r="Q172" s="42"/>
      <c r="R172" s="42"/>
      <c r="S172" s="66">
        <f t="shared" si="30"/>
        <v>0</v>
      </c>
      <c r="T172" s="66">
        <f t="shared" si="31"/>
        <v>0</v>
      </c>
      <c r="U172" s="66">
        <f t="shared" si="32"/>
        <v>0</v>
      </c>
      <c r="V172" s="66">
        <f t="shared" si="33"/>
        <v>0</v>
      </c>
      <c r="W172" s="66">
        <f t="shared" si="34"/>
        <v>0</v>
      </c>
      <c r="X172" s="43" t="str">
        <f t="shared" ca="1" si="35"/>
        <v/>
      </c>
      <c r="Y172" s="44" t="str">
        <f t="shared" ca="1" si="36"/>
        <v/>
      </c>
      <c r="Z172" s="160"/>
      <c r="AA172" s="160"/>
      <c r="AB172" s="160"/>
      <c r="AC172" s="160"/>
      <c r="AD172" s="160"/>
      <c r="AE172" s="160"/>
      <c r="AF172" s="63" t="e">
        <f t="shared" si="37"/>
        <v>#N/A</v>
      </c>
      <c r="AG172" s="63" t="e">
        <f t="shared" si="38"/>
        <v>#N/A</v>
      </c>
      <c r="AH172" s="64" t="e">
        <f t="shared" si="39"/>
        <v>#N/A</v>
      </c>
      <c r="AI172" s="65">
        <f t="shared" ca="1" si="40"/>
        <v>44511</v>
      </c>
      <c r="AJ172" s="66" t="e">
        <f t="shared" ca="1" si="41"/>
        <v>#N/A</v>
      </c>
      <c r="AK172" s="66">
        <f>SUMIFS(Cost!$E:$E,Cost!$B:$B,Blackvue!$B$172,Cost!$C:$C,Blackvue!O172)</f>
        <v>0</v>
      </c>
      <c r="AL172" s="66">
        <f>SUMIFS(Cost!$E:$E,Cost!$B:$B,Blackvue!$B$172,Cost!$C:$C,Blackvue!P172)</f>
        <v>0</v>
      </c>
      <c r="AM172" s="66">
        <f>SUMIFS(Cost!$E:$E,Cost!$B:$B,Blackvue!$B$172,Cost!$C:$C,Blackvue!Q172)</f>
        <v>0</v>
      </c>
      <c r="AN172" s="66">
        <f>SUMIFS(Cost!$E:$E,Cost!$B:$B,Blackvue!$B$172,Cost!$C:$C,Blackvue!R172)</f>
        <v>0</v>
      </c>
      <c r="AO172" s="66">
        <f t="shared" si="42"/>
        <v>0</v>
      </c>
      <c r="AP172" s="66">
        <f>SUMIFS(Cost!$F:$F,Cost!$B:$B,Blackvue!B172,Cost!$C:$C,Blackvue!O172)</f>
        <v>0</v>
      </c>
      <c r="AQ172" s="66">
        <f>SUMIFS(Cost!$F:$F,Cost!$B:$B,Blackvue!B172,Cost!$C:$C,Blackvue!P172)</f>
        <v>0</v>
      </c>
      <c r="AR172" s="66">
        <f>SUMIFS(Cost!$F:$F,Cost!$B:$B,Blackvue!B172,Cost!$C:$C,Blackvue!Q172)</f>
        <v>0</v>
      </c>
      <c r="AS172" s="66">
        <f>SUMIFS(Cost!$F:$F,Cost!$B:$B,Blackvue!B172,Cost!$C:$C,Blackvue!R172)</f>
        <v>0</v>
      </c>
      <c r="AT172" s="14" t="str">
        <f t="shared" si="43"/>
        <v/>
      </c>
    </row>
    <row r="173" spans="1:46" ht="15.75" thickBot="1">
      <c r="A173" s="41">
        <v>166</v>
      </c>
      <c r="B173" s="42" t="str">
        <f>IFERROR(VLOOKUP(AT173,Model!$A$3:$B$63,2,FALSE),"")</f>
        <v/>
      </c>
      <c r="C173" s="77"/>
      <c r="D173" s="45"/>
      <c r="E173" s="45"/>
      <c r="F173" s="45"/>
      <c r="G173" s="45"/>
      <c r="H173" s="45"/>
      <c r="I173" s="45"/>
      <c r="J173" s="45"/>
      <c r="K173" s="45"/>
      <c r="L173" s="46"/>
      <c r="M173" s="45"/>
      <c r="N173" s="22"/>
      <c r="O173" s="42"/>
      <c r="P173" s="42"/>
      <c r="Q173" s="42"/>
      <c r="R173" s="42"/>
      <c r="S173" s="66">
        <f t="shared" si="30"/>
        <v>0</v>
      </c>
      <c r="T173" s="66">
        <f t="shared" si="31"/>
        <v>0</v>
      </c>
      <c r="U173" s="66">
        <f t="shared" si="32"/>
        <v>0</v>
      </c>
      <c r="V173" s="66">
        <f t="shared" si="33"/>
        <v>0</v>
      </c>
      <c r="W173" s="66">
        <f t="shared" si="34"/>
        <v>0</v>
      </c>
      <c r="X173" s="43" t="str">
        <f t="shared" ca="1" si="35"/>
        <v/>
      </c>
      <c r="Y173" s="44" t="str">
        <f t="shared" ca="1" si="36"/>
        <v/>
      </c>
      <c r="Z173" s="160"/>
      <c r="AA173" s="160"/>
      <c r="AB173" s="160"/>
      <c r="AC173" s="160"/>
      <c r="AD173" s="160"/>
      <c r="AE173" s="160"/>
      <c r="AF173" s="63" t="e">
        <f t="shared" si="37"/>
        <v>#N/A</v>
      </c>
      <c r="AG173" s="63" t="e">
        <f t="shared" si="38"/>
        <v>#N/A</v>
      </c>
      <c r="AH173" s="64" t="e">
        <f t="shared" si="39"/>
        <v>#N/A</v>
      </c>
      <c r="AI173" s="65">
        <f t="shared" ca="1" si="40"/>
        <v>44511</v>
      </c>
      <c r="AJ173" s="66" t="e">
        <f t="shared" ca="1" si="41"/>
        <v>#N/A</v>
      </c>
      <c r="AK173" s="66">
        <f>SUMIFS(Cost!$E:$E,Cost!$B:$B,Blackvue!$B$173,Cost!$C:$C,Blackvue!O173)</f>
        <v>0</v>
      </c>
      <c r="AL173" s="66">
        <f>SUMIFS(Cost!$E:$E,Cost!$B:$B,Blackvue!$B$173,Cost!$C:$C,Blackvue!P173)</f>
        <v>0</v>
      </c>
      <c r="AM173" s="66">
        <f>SUMIFS(Cost!$E:$E,Cost!$B:$B,Blackvue!$B$173,Cost!$C:$C,Blackvue!Q173)</f>
        <v>0</v>
      </c>
      <c r="AN173" s="66">
        <f>SUMIFS(Cost!$E:$E,Cost!$B:$B,Blackvue!$B$173,Cost!$C:$C,Blackvue!R173)</f>
        <v>0</v>
      </c>
      <c r="AO173" s="66">
        <f t="shared" si="42"/>
        <v>0</v>
      </c>
      <c r="AP173" s="66">
        <f>SUMIFS(Cost!$F:$F,Cost!$B:$B,Blackvue!B173,Cost!$C:$C,Blackvue!O173)</f>
        <v>0</v>
      </c>
      <c r="AQ173" s="66">
        <f>SUMIFS(Cost!$F:$F,Cost!$B:$B,Blackvue!B173,Cost!$C:$C,Blackvue!P173)</f>
        <v>0</v>
      </c>
      <c r="AR173" s="66">
        <f>SUMIFS(Cost!$F:$F,Cost!$B:$B,Blackvue!B173,Cost!$C:$C,Blackvue!Q173)</f>
        <v>0</v>
      </c>
      <c r="AS173" s="66">
        <f>SUMIFS(Cost!$F:$F,Cost!$B:$B,Blackvue!B173,Cost!$C:$C,Blackvue!R173)</f>
        <v>0</v>
      </c>
      <c r="AT173" s="14" t="str">
        <f t="shared" si="43"/>
        <v/>
      </c>
    </row>
    <row r="174" spans="1:46" ht="15.75" thickBot="1">
      <c r="A174" s="41">
        <v>167</v>
      </c>
      <c r="B174" s="42" t="str">
        <f>IFERROR(VLOOKUP(AT174,Model!$A$3:$B$63,2,FALSE),"")</f>
        <v/>
      </c>
      <c r="C174" s="77"/>
      <c r="D174" s="45"/>
      <c r="E174" s="45"/>
      <c r="F174" s="45"/>
      <c r="G174" s="45"/>
      <c r="H174" s="45"/>
      <c r="I174" s="45"/>
      <c r="J174" s="45"/>
      <c r="K174" s="45"/>
      <c r="L174" s="46"/>
      <c r="M174" s="45"/>
      <c r="N174" s="22"/>
      <c r="O174" s="42"/>
      <c r="P174" s="42"/>
      <c r="Q174" s="42"/>
      <c r="R174" s="42"/>
      <c r="S174" s="66">
        <f t="shared" si="30"/>
        <v>0</v>
      </c>
      <c r="T174" s="66">
        <f t="shared" si="31"/>
        <v>0</v>
      </c>
      <c r="U174" s="66">
        <f t="shared" si="32"/>
        <v>0</v>
      </c>
      <c r="V174" s="66">
        <f t="shared" si="33"/>
        <v>0</v>
      </c>
      <c r="W174" s="66">
        <f t="shared" si="34"/>
        <v>0</v>
      </c>
      <c r="X174" s="43" t="str">
        <f t="shared" ca="1" si="35"/>
        <v/>
      </c>
      <c r="Y174" s="44" t="str">
        <f t="shared" ca="1" si="36"/>
        <v/>
      </c>
      <c r="Z174" s="160"/>
      <c r="AA174" s="160"/>
      <c r="AB174" s="160"/>
      <c r="AC174" s="160"/>
      <c r="AD174" s="160"/>
      <c r="AE174" s="160"/>
      <c r="AF174" s="63" t="e">
        <f t="shared" si="37"/>
        <v>#N/A</v>
      </c>
      <c r="AG174" s="63" t="e">
        <f t="shared" si="38"/>
        <v>#N/A</v>
      </c>
      <c r="AH174" s="64" t="e">
        <f t="shared" si="39"/>
        <v>#N/A</v>
      </c>
      <c r="AI174" s="65">
        <f t="shared" ca="1" si="40"/>
        <v>44511</v>
      </c>
      <c r="AJ174" s="66" t="e">
        <f t="shared" ca="1" si="41"/>
        <v>#N/A</v>
      </c>
      <c r="AK174" s="66">
        <f>SUMIFS(Cost!$E:$E,Cost!$B:$B,Blackvue!$B$174,Cost!$C:$C,Blackvue!O174)</f>
        <v>0</v>
      </c>
      <c r="AL174" s="66">
        <f>SUMIFS(Cost!$E:$E,Cost!$B:$B,Blackvue!$B$174,Cost!$C:$C,Blackvue!P174)</f>
        <v>0</v>
      </c>
      <c r="AM174" s="66">
        <f>SUMIFS(Cost!$E:$E,Cost!$B:$B,Blackvue!$B$174,Cost!$C:$C,Blackvue!Q174)</f>
        <v>0</v>
      </c>
      <c r="AN174" s="66">
        <f>SUMIFS(Cost!$E:$E,Cost!$B:$B,Blackvue!$B$174,Cost!$C:$C,Blackvue!R174)</f>
        <v>0</v>
      </c>
      <c r="AO174" s="66">
        <f t="shared" si="42"/>
        <v>0</v>
      </c>
      <c r="AP174" s="66">
        <f>SUMIFS(Cost!$F:$F,Cost!$B:$B,Blackvue!B174,Cost!$C:$C,Blackvue!O174)</f>
        <v>0</v>
      </c>
      <c r="AQ174" s="66">
        <f>SUMIFS(Cost!$F:$F,Cost!$B:$B,Blackvue!B174,Cost!$C:$C,Blackvue!P174)</f>
        <v>0</v>
      </c>
      <c r="AR174" s="66">
        <f>SUMIFS(Cost!$F:$F,Cost!$B:$B,Blackvue!B174,Cost!$C:$C,Blackvue!Q174)</f>
        <v>0</v>
      </c>
      <c r="AS174" s="66">
        <f>SUMIFS(Cost!$F:$F,Cost!$B:$B,Blackvue!B174,Cost!$C:$C,Blackvue!R174)</f>
        <v>0</v>
      </c>
      <c r="AT174" s="14" t="str">
        <f t="shared" si="43"/>
        <v/>
      </c>
    </row>
    <row r="175" spans="1:46" ht="15.75" thickBot="1">
      <c r="A175" s="41">
        <v>168</v>
      </c>
      <c r="B175" s="42" t="str">
        <f>IFERROR(VLOOKUP(AT175,Model!$A$3:$B$63,2,FALSE),"")</f>
        <v/>
      </c>
      <c r="C175" s="77"/>
      <c r="D175" s="47"/>
      <c r="E175" s="47"/>
      <c r="F175" s="47"/>
      <c r="G175" s="47"/>
      <c r="H175" s="47"/>
      <c r="I175" s="47"/>
      <c r="J175" s="47"/>
      <c r="K175" s="47"/>
      <c r="L175" s="46"/>
      <c r="M175" s="47"/>
      <c r="N175" s="21"/>
      <c r="O175" s="42"/>
      <c r="P175" s="42"/>
      <c r="Q175" s="42"/>
      <c r="R175" s="42"/>
      <c r="S175" s="66">
        <f t="shared" si="30"/>
        <v>0</v>
      </c>
      <c r="T175" s="66">
        <f t="shared" si="31"/>
        <v>0</v>
      </c>
      <c r="U175" s="66">
        <f t="shared" si="32"/>
        <v>0</v>
      </c>
      <c r="V175" s="66">
        <f t="shared" si="33"/>
        <v>0</v>
      </c>
      <c r="W175" s="66">
        <f t="shared" si="34"/>
        <v>0</v>
      </c>
      <c r="X175" s="43" t="str">
        <f t="shared" ca="1" si="35"/>
        <v/>
      </c>
      <c r="Y175" s="44" t="str">
        <f t="shared" ca="1" si="36"/>
        <v/>
      </c>
      <c r="Z175" s="160"/>
      <c r="AA175" s="160"/>
      <c r="AB175" s="160"/>
      <c r="AC175" s="160"/>
      <c r="AD175" s="160"/>
      <c r="AE175" s="160"/>
      <c r="AF175" s="63" t="e">
        <f t="shared" si="37"/>
        <v>#N/A</v>
      </c>
      <c r="AG175" s="63" t="e">
        <f t="shared" si="38"/>
        <v>#N/A</v>
      </c>
      <c r="AH175" s="64" t="e">
        <f t="shared" si="39"/>
        <v>#N/A</v>
      </c>
      <c r="AI175" s="65">
        <f t="shared" ca="1" si="40"/>
        <v>44511</v>
      </c>
      <c r="AJ175" s="66" t="e">
        <f t="shared" ca="1" si="41"/>
        <v>#N/A</v>
      </c>
      <c r="AK175" s="66">
        <f>SUMIFS(Cost!$E:$E,Cost!$B:$B,Blackvue!$B$175,Cost!$C:$C,Blackvue!O175)</f>
        <v>0</v>
      </c>
      <c r="AL175" s="66">
        <f>SUMIFS(Cost!$E:$E,Cost!$B:$B,Blackvue!$B$175,Cost!$C:$C,Blackvue!P175)</f>
        <v>0</v>
      </c>
      <c r="AM175" s="66">
        <f>SUMIFS(Cost!$E:$E,Cost!$B:$B,Blackvue!$B$175,Cost!$C:$C,Blackvue!Q175)</f>
        <v>0</v>
      </c>
      <c r="AN175" s="66">
        <f>SUMIFS(Cost!$E:$E,Cost!$B:$B,Blackvue!$B$175,Cost!$C:$C,Blackvue!R175)</f>
        <v>0</v>
      </c>
      <c r="AO175" s="66">
        <f t="shared" si="42"/>
        <v>0</v>
      </c>
      <c r="AP175" s="66">
        <f>SUMIFS(Cost!$F:$F,Cost!$B:$B,Blackvue!B175,Cost!$C:$C,Blackvue!O175)</f>
        <v>0</v>
      </c>
      <c r="AQ175" s="66">
        <f>SUMIFS(Cost!$F:$F,Cost!$B:$B,Blackvue!B175,Cost!$C:$C,Blackvue!P175)</f>
        <v>0</v>
      </c>
      <c r="AR175" s="66">
        <f>SUMIFS(Cost!$F:$F,Cost!$B:$B,Blackvue!B175,Cost!$C:$C,Blackvue!Q175)</f>
        <v>0</v>
      </c>
      <c r="AS175" s="66">
        <f>SUMIFS(Cost!$F:$F,Cost!$B:$B,Blackvue!B175,Cost!$C:$C,Blackvue!R175)</f>
        <v>0</v>
      </c>
      <c r="AT175" s="14" t="str">
        <f t="shared" si="43"/>
        <v/>
      </c>
    </row>
    <row r="176" spans="1:46" ht="15.75" thickBot="1">
      <c r="A176" s="41">
        <v>169</v>
      </c>
      <c r="B176" s="42" t="str">
        <f>IFERROR(VLOOKUP(AT176,Model!$A$3:$B$63,2,FALSE),"")</f>
        <v/>
      </c>
      <c r="C176" s="77"/>
      <c r="D176" s="45"/>
      <c r="E176" s="45"/>
      <c r="F176" s="45"/>
      <c r="G176" s="45"/>
      <c r="H176" s="45"/>
      <c r="I176" s="45"/>
      <c r="J176" s="45"/>
      <c r="K176" s="45"/>
      <c r="L176" s="46"/>
      <c r="M176" s="45"/>
      <c r="N176" s="22"/>
      <c r="O176" s="42"/>
      <c r="P176" s="42"/>
      <c r="Q176" s="42"/>
      <c r="R176" s="42"/>
      <c r="S176" s="66">
        <f t="shared" si="30"/>
        <v>0</v>
      </c>
      <c r="T176" s="66">
        <f t="shared" si="31"/>
        <v>0</v>
      </c>
      <c r="U176" s="66">
        <f t="shared" si="32"/>
        <v>0</v>
      </c>
      <c r="V176" s="66">
        <f t="shared" si="33"/>
        <v>0</v>
      </c>
      <c r="W176" s="66">
        <f t="shared" si="34"/>
        <v>0</v>
      </c>
      <c r="X176" s="43" t="str">
        <f t="shared" ca="1" si="35"/>
        <v/>
      </c>
      <c r="Y176" s="44" t="str">
        <f t="shared" ca="1" si="36"/>
        <v/>
      </c>
      <c r="Z176" s="160"/>
      <c r="AA176" s="160"/>
      <c r="AB176" s="160"/>
      <c r="AC176" s="160"/>
      <c r="AD176" s="160"/>
      <c r="AE176" s="160"/>
      <c r="AF176" s="63" t="e">
        <f t="shared" si="37"/>
        <v>#N/A</v>
      </c>
      <c r="AG176" s="63" t="e">
        <f t="shared" si="38"/>
        <v>#N/A</v>
      </c>
      <c r="AH176" s="64" t="e">
        <f t="shared" si="39"/>
        <v>#N/A</v>
      </c>
      <c r="AI176" s="65">
        <f t="shared" ca="1" si="40"/>
        <v>44511</v>
      </c>
      <c r="AJ176" s="66" t="e">
        <f t="shared" ca="1" si="41"/>
        <v>#N/A</v>
      </c>
      <c r="AK176" s="66">
        <f>SUMIFS(Cost!$E:$E,Cost!$B:$B,Blackvue!$B$176,Cost!$C:$C,Blackvue!O176)</f>
        <v>0</v>
      </c>
      <c r="AL176" s="66">
        <f>SUMIFS(Cost!$E:$E,Cost!$B:$B,Blackvue!$B$176,Cost!$C:$C,Blackvue!P176)</f>
        <v>0</v>
      </c>
      <c r="AM176" s="66">
        <f>SUMIFS(Cost!$E:$E,Cost!$B:$B,Blackvue!$B$176,Cost!$C:$C,Blackvue!Q176)</f>
        <v>0</v>
      </c>
      <c r="AN176" s="66">
        <f>SUMIFS(Cost!$E:$E,Cost!$B:$B,Blackvue!$B$176,Cost!$C:$C,Blackvue!R176)</f>
        <v>0</v>
      </c>
      <c r="AO176" s="66">
        <f t="shared" si="42"/>
        <v>0</v>
      </c>
      <c r="AP176" s="66">
        <f>SUMIFS(Cost!$F:$F,Cost!$B:$B,Blackvue!B176,Cost!$C:$C,Blackvue!O176)</f>
        <v>0</v>
      </c>
      <c r="AQ176" s="66">
        <f>SUMIFS(Cost!$F:$F,Cost!$B:$B,Blackvue!B176,Cost!$C:$C,Blackvue!P176)</f>
        <v>0</v>
      </c>
      <c r="AR176" s="66">
        <f>SUMIFS(Cost!$F:$F,Cost!$B:$B,Blackvue!B176,Cost!$C:$C,Blackvue!Q176)</f>
        <v>0</v>
      </c>
      <c r="AS176" s="66">
        <f>SUMIFS(Cost!$F:$F,Cost!$B:$B,Blackvue!B176,Cost!$C:$C,Blackvue!R176)</f>
        <v>0</v>
      </c>
      <c r="AT176" s="14" t="str">
        <f t="shared" si="43"/>
        <v/>
      </c>
    </row>
    <row r="177" spans="1:46" ht="15.75" thickBot="1">
      <c r="A177" s="41">
        <v>170</v>
      </c>
      <c r="B177" s="42" t="str">
        <f>IFERROR(VLOOKUP(AT177,Model!$A$3:$B$63,2,FALSE),"")</f>
        <v/>
      </c>
      <c r="C177" s="77"/>
      <c r="D177" s="45"/>
      <c r="E177" s="45"/>
      <c r="F177" s="45"/>
      <c r="G177" s="45"/>
      <c r="H177" s="45"/>
      <c r="I177" s="45"/>
      <c r="J177" s="45"/>
      <c r="K177" s="45"/>
      <c r="L177" s="46"/>
      <c r="M177" s="45"/>
      <c r="N177" s="22"/>
      <c r="O177" s="42"/>
      <c r="P177" s="42"/>
      <c r="Q177" s="42"/>
      <c r="R177" s="42"/>
      <c r="S177" s="66">
        <f t="shared" si="30"/>
        <v>0</v>
      </c>
      <c r="T177" s="66">
        <f t="shared" si="31"/>
        <v>0</v>
      </c>
      <c r="U177" s="66">
        <f t="shared" si="32"/>
        <v>0</v>
      </c>
      <c r="V177" s="66">
        <f t="shared" si="33"/>
        <v>0</v>
      </c>
      <c r="W177" s="66">
        <f t="shared" si="34"/>
        <v>0</v>
      </c>
      <c r="X177" s="43" t="str">
        <f t="shared" ca="1" si="35"/>
        <v/>
      </c>
      <c r="Y177" s="44" t="str">
        <f t="shared" ca="1" si="36"/>
        <v/>
      </c>
      <c r="Z177" s="160"/>
      <c r="AA177" s="160"/>
      <c r="AB177" s="160"/>
      <c r="AC177" s="160"/>
      <c r="AD177" s="160"/>
      <c r="AE177" s="160"/>
      <c r="AF177" s="63" t="e">
        <f t="shared" si="37"/>
        <v>#N/A</v>
      </c>
      <c r="AG177" s="63" t="e">
        <f t="shared" si="38"/>
        <v>#N/A</v>
      </c>
      <c r="AH177" s="64" t="e">
        <f t="shared" si="39"/>
        <v>#N/A</v>
      </c>
      <c r="AI177" s="65">
        <f t="shared" ca="1" si="40"/>
        <v>44511</v>
      </c>
      <c r="AJ177" s="66" t="e">
        <f t="shared" ca="1" si="41"/>
        <v>#N/A</v>
      </c>
      <c r="AK177" s="66">
        <f>SUMIFS(Cost!$E:$E,Cost!$B:$B,Blackvue!$B$177,Cost!$C:$C,Blackvue!O177)</f>
        <v>0</v>
      </c>
      <c r="AL177" s="66">
        <f>SUMIFS(Cost!$E:$E,Cost!$B:$B,Blackvue!$B$177,Cost!$C:$C,Blackvue!P177)</f>
        <v>0</v>
      </c>
      <c r="AM177" s="66">
        <f>SUMIFS(Cost!$E:$E,Cost!$B:$B,Blackvue!$B$177,Cost!$C:$C,Blackvue!Q177)</f>
        <v>0</v>
      </c>
      <c r="AN177" s="66">
        <f>SUMIFS(Cost!$E:$E,Cost!$B:$B,Blackvue!$B$177,Cost!$C:$C,Blackvue!R177)</f>
        <v>0</v>
      </c>
      <c r="AO177" s="66">
        <f t="shared" si="42"/>
        <v>0</v>
      </c>
      <c r="AP177" s="66">
        <f>SUMIFS(Cost!$F:$F,Cost!$B:$B,Blackvue!B177,Cost!$C:$C,Blackvue!O177)</f>
        <v>0</v>
      </c>
      <c r="AQ177" s="66">
        <f>SUMIFS(Cost!$F:$F,Cost!$B:$B,Blackvue!B177,Cost!$C:$C,Blackvue!P177)</f>
        <v>0</v>
      </c>
      <c r="AR177" s="66">
        <f>SUMIFS(Cost!$F:$F,Cost!$B:$B,Blackvue!B177,Cost!$C:$C,Blackvue!Q177)</f>
        <v>0</v>
      </c>
      <c r="AS177" s="66">
        <f>SUMIFS(Cost!$F:$F,Cost!$B:$B,Blackvue!B177,Cost!$C:$C,Blackvue!R177)</f>
        <v>0</v>
      </c>
      <c r="AT177" s="14" t="str">
        <f t="shared" si="43"/>
        <v/>
      </c>
    </row>
    <row r="178" spans="1:46" ht="15.75" thickBot="1">
      <c r="A178" s="41">
        <v>171</v>
      </c>
      <c r="B178" s="42" t="str">
        <f>IFERROR(VLOOKUP(AT178,Model!$A$3:$B$63,2,FALSE),"")</f>
        <v/>
      </c>
      <c r="C178" s="77"/>
      <c r="D178" s="45"/>
      <c r="E178" s="45"/>
      <c r="F178" s="45"/>
      <c r="G178" s="45"/>
      <c r="H178" s="45"/>
      <c r="I178" s="45"/>
      <c r="J178" s="45"/>
      <c r="K178" s="45"/>
      <c r="L178" s="46"/>
      <c r="M178" s="45"/>
      <c r="N178" s="22"/>
      <c r="O178" s="42"/>
      <c r="P178" s="42"/>
      <c r="Q178" s="42"/>
      <c r="R178" s="42"/>
      <c r="S178" s="66">
        <f t="shared" si="30"/>
        <v>0</v>
      </c>
      <c r="T178" s="66">
        <f t="shared" si="31"/>
        <v>0</v>
      </c>
      <c r="U178" s="66">
        <f t="shared" si="32"/>
        <v>0</v>
      </c>
      <c r="V178" s="66">
        <f t="shared" si="33"/>
        <v>0</v>
      </c>
      <c r="W178" s="66">
        <f t="shared" si="34"/>
        <v>0</v>
      </c>
      <c r="X178" s="43" t="str">
        <f t="shared" ca="1" si="35"/>
        <v/>
      </c>
      <c r="Y178" s="44" t="str">
        <f t="shared" ca="1" si="36"/>
        <v/>
      </c>
      <c r="Z178" s="160"/>
      <c r="AA178" s="160"/>
      <c r="AB178" s="160"/>
      <c r="AC178" s="160"/>
      <c r="AD178" s="160"/>
      <c r="AE178" s="160"/>
      <c r="AF178" s="63" t="e">
        <f t="shared" si="37"/>
        <v>#N/A</v>
      </c>
      <c r="AG178" s="63" t="e">
        <f t="shared" si="38"/>
        <v>#N/A</v>
      </c>
      <c r="AH178" s="64" t="e">
        <f t="shared" si="39"/>
        <v>#N/A</v>
      </c>
      <c r="AI178" s="65">
        <f t="shared" ca="1" si="40"/>
        <v>44511</v>
      </c>
      <c r="AJ178" s="66" t="e">
        <f t="shared" ca="1" si="41"/>
        <v>#N/A</v>
      </c>
      <c r="AK178" s="66">
        <f>SUMIFS(Cost!$E:$E,Cost!$B:$B,Blackvue!$B$178,Cost!$C:$C,Blackvue!O178)</f>
        <v>0</v>
      </c>
      <c r="AL178" s="66">
        <f>SUMIFS(Cost!$E:$E,Cost!$B:$B,Blackvue!$B$178,Cost!$C:$C,Blackvue!P178)</f>
        <v>0</v>
      </c>
      <c r="AM178" s="66">
        <f>SUMIFS(Cost!$E:$E,Cost!$B:$B,Blackvue!$B$178,Cost!$C:$C,Blackvue!Q178)</f>
        <v>0</v>
      </c>
      <c r="AN178" s="66">
        <f>SUMIFS(Cost!$E:$E,Cost!$B:$B,Blackvue!$B$178,Cost!$C:$C,Blackvue!R178)</f>
        <v>0</v>
      </c>
      <c r="AO178" s="66">
        <f t="shared" si="42"/>
        <v>0</v>
      </c>
      <c r="AP178" s="66">
        <f>SUMIFS(Cost!$F:$F,Cost!$B:$B,Blackvue!B178,Cost!$C:$C,Blackvue!O178)</f>
        <v>0</v>
      </c>
      <c r="AQ178" s="66">
        <f>SUMIFS(Cost!$F:$F,Cost!$B:$B,Blackvue!B178,Cost!$C:$C,Blackvue!P178)</f>
        <v>0</v>
      </c>
      <c r="AR178" s="66">
        <f>SUMIFS(Cost!$F:$F,Cost!$B:$B,Blackvue!B178,Cost!$C:$C,Blackvue!Q178)</f>
        <v>0</v>
      </c>
      <c r="AS178" s="66">
        <f>SUMIFS(Cost!$F:$F,Cost!$B:$B,Blackvue!B178,Cost!$C:$C,Blackvue!R178)</f>
        <v>0</v>
      </c>
      <c r="AT178" s="14" t="str">
        <f t="shared" si="43"/>
        <v/>
      </c>
    </row>
    <row r="179" spans="1:46" ht="15.75" thickBot="1">
      <c r="A179" s="41">
        <v>172</v>
      </c>
      <c r="B179" s="42" t="str">
        <f>IFERROR(VLOOKUP(AT179,Model!$A$3:$B$63,2,FALSE),"")</f>
        <v/>
      </c>
      <c r="C179" s="77"/>
      <c r="D179" s="45"/>
      <c r="E179" s="45"/>
      <c r="F179" s="45"/>
      <c r="G179" s="45"/>
      <c r="H179" s="45"/>
      <c r="I179" s="45"/>
      <c r="J179" s="45"/>
      <c r="K179" s="45"/>
      <c r="L179" s="46"/>
      <c r="M179" s="45"/>
      <c r="N179" s="20"/>
      <c r="O179" s="42"/>
      <c r="P179" s="42"/>
      <c r="Q179" s="42"/>
      <c r="R179" s="42"/>
      <c r="S179" s="66">
        <f t="shared" si="30"/>
        <v>0</v>
      </c>
      <c r="T179" s="66">
        <f t="shared" si="31"/>
        <v>0</v>
      </c>
      <c r="U179" s="66">
        <f t="shared" si="32"/>
        <v>0</v>
      </c>
      <c r="V179" s="66">
        <f t="shared" si="33"/>
        <v>0</v>
      </c>
      <c r="W179" s="66">
        <f t="shared" si="34"/>
        <v>0</v>
      </c>
      <c r="X179" s="43" t="str">
        <f t="shared" ca="1" si="35"/>
        <v/>
      </c>
      <c r="Y179" s="44" t="str">
        <f t="shared" ca="1" si="36"/>
        <v/>
      </c>
      <c r="Z179" s="160"/>
      <c r="AA179" s="160"/>
      <c r="AB179" s="160"/>
      <c r="AC179" s="160"/>
      <c r="AD179" s="160"/>
      <c r="AE179" s="160"/>
      <c r="AF179" s="63" t="e">
        <f t="shared" si="37"/>
        <v>#N/A</v>
      </c>
      <c r="AG179" s="63" t="e">
        <f t="shared" si="38"/>
        <v>#N/A</v>
      </c>
      <c r="AH179" s="64" t="e">
        <f t="shared" si="39"/>
        <v>#N/A</v>
      </c>
      <c r="AI179" s="65">
        <f t="shared" ca="1" si="40"/>
        <v>44511</v>
      </c>
      <c r="AJ179" s="66" t="e">
        <f t="shared" ca="1" si="41"/>
        <v>#N/A</v>
      </c>
      <c r="AK179" s="66">
        <f>SUMIFS(Cost!$E:$E,Cost!$B:$B,Blackvue!$B$179,Cost!$C:$C,Blackvue!O179)</f>
        <v>0</v>
      </c>
      <c r="AL179" s="66">
        <f>SUMIFS(Cost!$E:$E,Cost!$B:$B,Blackvue!$B$179,Cost!$C:$C,Blackvue!P179)</f>
        <v>0</v>
      </c>
      <c r="AM179" s="66">
        <f>SUMIFS(Cost!$E:$E,Cost!$B:$B,Blackvue!$B$179,Cost!$C:$C,Blackvue!Q179)</f>
        <v>0</v>
      </c>
      <c r="AN179" s="66">
        <f>SUMIFS(Cost!$E:$E,Cost!$B:$B,Blackvue!$B$179,Cost!$C:$C,Blackvue!R179)</f>
        <v>0</v>
      </c>
      <c r="AO179" s="66">
        <f t="shared" si="42"/>
        <v>0</v>
      </c>
      <c r="AP179" s="66">
        <f>SUMIFS(Cost!$F:$F,Cost!$B:$B,Blackvue!B179,Cost!$C:$C,Blackvue!O179)</f>
        <v>0</v>
      </c>
      <c r="AQ179" s="66">
        <f>SUMIFS(Cost!$F:$F,Cost!$B:$B,Blackvue!B179,Cost!$C:$C,Blackvue!P179)</f>
        <v>0</v>
      </c>
      <c r="AR179" s="66">
        <f>SUMIFS(Cost!$F:$F,Cost!$B:$B,Blackvue!B179,Cost!$C:$C,Blackvue!Q179)</f>
        <v>0</v>
      </c>
      <c r="AS179" s="66">
        <f>SUMIFS(Cost!$F:$F,Cost!$B:$B,Blackvue!B179,Cost!$C:$C,Blackvue!R179)</f>
        <v>0</v>
      </c>
      <c r="AT179" s="14" t="str">
        <f t="shared" si="43"/>
        <v/>
      </c>
    </row>
    <row r="180" spans="1:46" ht="15.75" thickBot="1">
      <c r="A180" s="41">
        <v>173</v>
      </c>
      <c r="B180" s="42" t="str">
        <f>IFERROR(VLOOKUP(AT180,Model!$A$3:$B$63,2,FALSE),"")</f>
        <v/>
      </c>
      <c r="C180" s="77"/>
      <c r="D180" s="45"/>
      <c r="E180" s="45"/>
      <c r="F180" s="45"/>
      <c r="G180" s="45"/>
      <c r="H180" s="45"/>
      <c r="I180" s="45"/>
      <c r="J180" s="45"/>
      <c r="K180" s="45"/>
      <c r="L180" s="46"/>
      <c r="M180" s="45"/>
      <c r="N180" s="22"/>
      <c r="O180" s="42"/>
      <c r="P180" s="42"/>
      <c r="Q180" s="42"/>
      <c r="R180" s="42"/>
      <c r="S180" s="66">
        <f t="shared" si="30"/>
        <v>0</v>
      </c>
      <c r="T180" s="66">
        <f t="shared" si="31"/>
        <v>0</v>
      </c>
      <c r="U180" s="66">
        <f t="shared" si="32"/>
        <v>0</v>
      </c>
      <c r="V180" s="66">
        <f t="shared" si="33"/>
        <v>0</v>
      </c>
      <c r="W180" s="66">
        <f t="shared" si="34"/>
        <v>0</v>
      </c>
      <c r="X180" s="43" t="str">
        <f t="shared" ca="1" si="35"/>
        <v/>
      </c>
      <c r="Y180" s="44" t="str">
        <f t="shared" ca="1" si="36"/>
        <v/>
      </c>
      <c r="Z180" s="160"/>
      <c r="AA180" s="160"/>
      <c r="AB180" s="160"/>
      <c r="AC180" s="160"/>
      <c r="AD180" s="160"/>
      <c r="AE180" s="160"/>
      <c r="AF180" s="63" t="e">
        <f t="shared" si="37"/>
        <v>#N/A</v>
      </c>
      <c r="AG180" s="63" t="e">
        <f t="shared" si="38"/>
        <v>#N/A</v>
      </c>
      <c r="AH180" s="64" t="e">
        <f t="shared" si="39"/>
        <v>#N/A</v>
      </c>
      <c r="AI180" s="65">
        <f t="shared" ca="1" si="40"/>
        <v>44511</v>
      </c>
      <c r="AJ180" s="66" t="e">
        <f t="shared" ca="1" si="41"/>
        <v>#N/A</v>
      </c>
      <c r="AK180" s="66">
        <f>SUMIFS(Cost!$E:$E,Cost!$B:$B,Blackvue!$B$180,Cost!$C:$C,Blackvue!O180)</f>
        <v>0</v>
      </c>
      <c r="AL180" s="66">
        <f>SUMIFS(Cost!$E:$E,Cost!$B:$B,Blackvue!$B$180,Cost!$C:$C,Blackvue!P180)</f>
        <v>0</v>
      </c>
      <c r="AM180" s="66">
        <f>SUMIFS(Cost!$E:$E,Cost!$B:$B,Blackvue!$B$180,Cost!$C:$C,Blackvue!Q180)</f>
        <v>0</v>
      </c>
      <c r="AN180" s="66">
        <f>SUMIFS(Cost!$E:$E,Cost!$B:$B,Blackvue!$B$180,Cost!$C:$C,Blackvue!R180)</f>
        <v>0</v>
      </c>
      <c r="AO180" s="66">
        <f t="shared" si="42"/>
        <v>0</v>
      </c>
      <c r="AP180" s="66">
        <f>SUMIFS(Cost!$F:$F,Cost!$B:$B,Blackvue!B180,Cost!$C:$C,Blackvue!O180)</f>
        <v>0</v>
      </c>
      <c r="AQ180" s="66">
        <f>SUMIFS(Cost!$F:$F,Cost!$B:$B,Blackvue!B180,Cost!$C:$C,Blackvue!P180)</f>
        <v>0</v>
      </c>
      <c r="AR180" s="66">
        <f>SUMIFS(Cost!$F:$F,Cost!$B:$B,Blackvue!B180,Cost!$C:$C,Blackvue!Q180)</f>
        <v>0</v>
      </c>
      <c r="AS180" s="66">
        <f>SUMIFS(Cost!$F:$F,Cost!$B:$B,Blackvue!B180,Cost!$C:$C,Blackvue!R180)</f>
        <v>0</v>
      </c>
      <c r="AT180" s="14" t="str">
        <f t="shared" si="43"/>
        <v/>
      </c>
    </row>
    <row r="181" spans="1:46" ht="15.75" thickBot="1">
      <c r="A181" s="41">
        <v>174</v>
      </c>
      <c r="B181" s="42" t="str">
        <f>IFERROR(VLOOKUP(AT181,Model!$A$3:$B$63,2,FALSE),"")</f>
        <v/>
      </c>
      <c r="C181" s="77"/>
      <c r="D181" s="45"/>
      <c r="E181" s="45"/>
      <c r="F181" s="45"/>
      <c r="G181" s="45"/>
      <c r="H181" s="45"/>
      <c r="I181" s="45"/>
      <c r="J181" s="45"/>
      <c r="K181" s="45"/>
      <c r="L181" s="46"/>
      <c r="M181" s="45"/>
      <c r="N181" s="22"/>
      <c r="O181" s="42"/>
      <c r="P181" s="42"/>
      <c r="Q181" s="42"/>
      <c r="R181" s="42"/>
      <c r="S181" s="66">
        <f t="shared" si="30"/>
        <v>0</v>
      </c>
      <c r="T181" s="66">
        <f t="shared" si="31"/>
        <v>0</v>
      </c>
      <c r="U181" s="66">
        <f t="shared" si="32"/>
        <v>0</v>
      </c>
      <c r="V181" s="66">
        <f t="shared" si="33"/>
        <v>0</v>
      </c>
      <c r="W181" s="66">
        <f t="shared" si="34"/>
        <v>0</v>
      </c>
      <c r="X181" s="43" t="str">
        <f t="shared" ca="1" si="35"/>
        <v/>
      </c>
      <c r="Y181" s="44" t="str">
        <f t="shared" ca="1" si="36"/>
        <v/>
      </c>
      <c r="Z181" s="160"/>
      <c r="AA181" s="160"/>
      <c r="AB181" s="160"/>
      <c r="AC181" s="160"/>
      <c r="AD181" s="160"/>
      <c r="AE181" s="160"/>
      <c r="AF181" s="63" t="e">
        <f t="shared" si="37"/>
        <v>#N/A</v>
      </c>
      <c r="AG181" s="63" t="e">
        <f t="shared" si="38"/>
        <v>#N/A</v>
      </c>
      <c r="AH181" s="64" t="e">
        <f t="shared" si="39"/>
        <v>#N/A</v>
      </c>
      <c r="AI181" s="65">
        <f t="shared" ca="1" si="40"/>
        <v>44511</v>
      </c>
      <c r="AJ181" s="66" t="e">
        <f t="shared" ca="1" si="41"/>
        <v>#N/A</v>
      </c>
      <c r="AK181" s="66">
        <f>SUMIFS(Cost!$E:$E,Cost!$B:$B,Blackvue!$B$181,Cost!$C:$C,Blackvue!O181)</f>
        <v>0</v>
      </c>
      <c r="AL181" s="66">
        <f>SUMIFS(Cost!$E:$E,Cost!$B:$B,Blackvue!$B$181,Cost!$C:$C,Blackvue!P181)</f>
        <v>0</v>
      </c>
      <c r="AM181" s="66">
        <f>SUMIFS(Cost!$E:$E,Cost!$B:$B,Blackvue!$B$181,Cost!$C:$C,Blackvue!Q181)</f>
        <v>0</v>
      </c>
      <c r="AN181" s="66">
        <f>SUMIFS(Cost!$E:$E,Cost!$B:$B,Blackvue!$B$181,Cost!$C:$C,Blackvue!R181)</f>
        <v>0</v>
      </c>
      <c r="AO181" s="66">
        <f t="shared" si="42"/>
        <v>0</v>
      </c>
      <c r="AP181" s="66">
        <f>SUMIFS(Cost!$F:$F,Cost!$B:$B,Blackvue!B181,Cost!$C:$C,Blackvue!O181)</f>
        <v>0</v>
      </c>
      <c r="AQ181" s="66">
        <f>SUMIFS(Cost!$F:$F,Cost!$B:$B,Blackvue!B181,Cost!$C:$C,Blackvue!P181)</f>
        <v>0</v>
      </c>
      <c r="AR181" s="66">
        <f>SUMIFS(Cost!$F:$F,Cost!$B:$B,Blackvue!B181,Cost!$C:$C,Blackvue!Q181)</f>
        <v>0</v>
      </c>
      <c r="AS181" s="66">
        <f>SUMIFS(Cost!$F:$F,Cost!$B:$B,Blackvue!B181,Cost!$C:$C,Blackvue!R181)</f>
        <v>0</v>
      </c>
      <c r="AT181" s="14" t="str">
        <f t="shared" si="43"/>
        <v/>
      </c>
    </row>
    <row r="182" spans="1:46" ht="15.75" thickBot="1">
      <c r="A182" s="41">
        <v>175</v>
      </c>
      <c r="B182" s="42" t="str">
        <f>IFERROR(VLOOKUP(AT182,Model!$A$3:$B$63,2,FALSE),"")</f>
        <v/>
      </c>
      <c r="C182" s="77"/>
      <c r="D182" s="45"/>
      <c r="E182" s="45"/>
      <c r="F182" s="45"/>
      <c r="G182" s="45"/>
      <c r="H182" s="45"/>
      <c r="I182" s="45"/>
      <c r="J182" s="45"/>
      <c r="K182" s="45"/>
      <c r="L182" s="46"/>
      <c r="M182" s="45"/>
      <c r="N182" s="22"/>
      <c r="O182" s="42"/>
      <c r="P182" s="42"/>
      <c r="Q182" s="42"/>
      <c r="R182" s="42"/>
      <c r="S182" s="66">
        <f t="shared" si="30"/>
        <v>0</v>
      </c>
      <c r="T182" s="66">
        <f t="shared" si="31"/>
        <v>0</v>
      </c>
      <c r="U182" s="66">
        <f t="shared" si="32"/>
        <v>0</v>
      </c>
      <c r="V182" s="66">
        <f t="shared" si="33"/>
        <v>0</v>
      </c>
      <c r="W182" s="66">
        <f t="shared" si="34"/>
        <v>0</v>
      </c>
      <c r="X182" s="43" t="str">
        <f t="shared" ca="1" si="35"/>
        <v/>
      </c>
      <c r="Y182" s="44" t="str">
        <f t="shared" ca="1" si="36"/>
        <v/>
      </c>
      <c r="Z182" s="160"/>
      <c r="AA182" s="160"/>
      <c r="AB182" s="160"/>
      <c r="AC182" s="160"/>
      <c r="AD182" s="160"/>
      <c r="AE182" s="160"/>
      <c r="AF182" s="63" t="e">
        <f t="shared" si="37"/>
        <v>#N/A</v>
      </c>
      <c r="AG182" s="63" t="e">
        <f t="shared" si="38"/>
        <v>#N/A</v>
      </c>
      <c r="AH182" s="64" t="e">
        <f t="shared" si="39"/>
        <v>#N/A</v>
      </c>
      <c r="AI182" s="65">
        <f t="shared" ca="1" si="40"/>
        <v>44511</v>
      </c>
      <c r="AJ182" s="66" t="e">
        <f t="shared" ca="1" si="41"/>
        <v>#N/A</v>
      </c>
      <c r="AK182" s="66">
        <f>SUMIFS(Cost!$E:$E,Cost!$B:$B,Blackvue!$B$182,Cost!$C:$C,Blackvue!O182)</f>
        <v>0</v>
      </c>
      <c r="AL182" s="66">
        <f>SUMIFS(Cost!$E:$E,Cost!$B:$B,Blackvue!$B$182,Cost!$C:$C,Blackvue!P182)</f>
        <v>0</v>
      </c>
      <c r="AM182" s="66">
        <f>SUMIFS(Cost!$E:$E,Cost!$B:$B,Blackvue!$B$182,Cost!$C:$C,Blackvue!Q182)</f>
        <v>0</v>
      </c>
      <c r="AN182" s="66">
        <f>SUMIFS(Cost!$E:$E,Cost!$B:$B,Blackvue!$B$182,Cost!$C:$C,Blackvue!R182)</f>
        <v>0</v>
      </c>
      <c r="AO182" s="66">
        <f t="shared" si="42"/>
        <v>0</v>
      </c>
      <c r="AP182" s="66">
        <f>SUMIFS(Cost!$F:$F,Cost!$B:$B,Blackvue!B182,Cost!$C:$C,Blackvue!O182)</f>
        <v>0</v>
      </c>
      <c r="AQ182" s="66">
        <f>SUMIFS(Cost!$F:$F,Cost!$B:$B,Blackvue!B182,Cost!$C:$C,Blackvue!P182)</f>
        <v>0</v>
      </c>
      <c r="AR182" s="66">
        <f>SUMIFS(Cost!$F:$F,Cost!$B:$B,Blackvue!B182,Cost!$C:$C,Blackvue!Q182)</f>
        <v>0</v>
      </c>
      <c r="AS182" s="66">
        <f>SUMIFS(Cost!$F:$F,Cost!$B:$B,Blackvue!B182,Cost!$C:$C,Blackvue!R182)</f>
        <v>0</v>
      </c>
      <c r="AT182" s="14" t="str">
        <f t="shared" si="43"/>
        <v/>
      </c>
    </row>
    <row r="183" spans="1:46" ht="15.75" thickBot="1">
      <c r="A183" s="41">
        <v>176</v>
      </c>
      <c r="B183" s="42" t="str">
        <f>IFERROR(VLOOKUP(AT183,Model!$A$3:$B$63,2,FALSE),"")</f>
        <v/>
      </c>
      <c r="C183" s="77"/>
      <c r="D183" s="45"/>
      <c r="E183" s="45"/>
      <c r="F183" s="45"/>
      <c r="G183" s="45"/>
      <c r="H183" s="45"/>
      <c r="I183" s="45"/>
      <c r="J183" s="45"/>
      <c r="K183" s="45"/>
      <c r="L183" s="46"/>
      <c r="M183" s="45"/>
      <c r="N183" s="22"/>
      <c r="O183" s="42"/>
      <c r="P183" s="42"/>
      <c r="Q183" s="42"/>
      <c r="R183" s="42"/>
      <c r="S183" s="66">
        <f t="shared" si="30"/>
        <v>0</v>
      </c>
      <c r="T183" s="66">
        <f t="shared" si="31"/>
        <v>0</v>
      </c>
      <c r="U183" s="66">
        <f t="shared" si="32"/>
        <v>0</v>
      </c>
      <c r="V183" s="66">
        <f t="shared" si="33"/>
        <v>0</v>
      </c>
      <c r="W183" s="66">
        <f t="shared" si="34"/>
        <v>0</v>
      </c>
      <c r="X183" s="43" t="str">
        <f t="shared" ca="1" si="35"/>
        <v/>
      </c>
      <c r="Y183" s="44" t="str">
        <f t="shared" ca="1" si="36"/>
        <v/>
      </c>
      <c r="Z183" s="160"/>
      <c r="AA183" s="160"/>
      <c r="AB183" s="160"/>
      <c r="AC183" s="160"/>
      <c r="AD183" s="160"/>
      <c r="AE183" s="160"/>
      <c r="AF183" s="63" t="e">
        <f t="shared" si="37"/>
        <v>#N/A</v>
      </c>
      <c r="AG183" s="63" t="e">
        <f t="shared" si="38"/>
        <v>#N/A</v>
      </c>
      <c r="AH183" s="64" t="e">
        <f t="shared" si="39"/>
        <v>#N/A</v>
      </c>
      <c r="AI183" s="65">
        <f t="shared" ca="1" si="40"/>
        <v>44511</v>
      </c>
      <c r="AJ183" s="66" t="e">
        <f t="shared" ca="1" si="41"/>
        <v>#N/A</v>
      </c>
      <c r="AK183" s="66">
        <f>SUMIFS(Cost!$E:$E,Cost!$B:$B,Blackvue!$B$183,Cost!$C:$C,Blackvue!O183)</f>
        <v>0</v>
      </c>
      <c r="AL183" s="66">
        <f>SUMIFS(Cost!$E:$E,Cost!$B:$B,Blackvue!$B$183,Cost!$C:$C,Blackvue!P183)</f>
        <v>0</v>
      </c>
      <c r="AM183" s="66">
        <f>SUMIFS(Cost!$E:$E,Cost!$B:$B,Blackvue!$B$183,Cost!$C:$C,Blackvue!Q183)</f>
        <v>0</v>
      </c>
      <c r="AN183" s="66">
        <f>SUMIFS(Cost!$E:$E,Cost!$B:$B,Blackvue!$B$183,Cost!$C:$C,Blackvue!R183)</f>
        <v>0</v>
      </c>
      <c r="AO183" s="66">
        <f t="shared" si="42"/>
        <v>0</v>
      </c>
      <c r="AP183" s="66">
        <f>SUMIFS(Cost!$F:$F,Cost!$B:$B,Blackvue!B183,Cost!$C:$C,Blackvue!O183)</f>
        <v>0</v>
      </c>
      <c r="AQ183" s="66">
        <f>SUMIFS(Cost!$F:$F,Cost!$B:$B,Blackvue!B183,Cost!$C:$C,Blackvue!P183)</f>
        <v>0</v>
      </c>
      <c r="AR183" s="66">
        <f>SUMIFS(Cost!$F:$F,Cost!$B:$B,Blackvue!B183,Cost!$C:$C,Blackvue!Q183)</f>
        <v>0</v>
      </c>
      <c r="AS183" s="66">
        <f>SUMIFS(Cost!$F:$F,Cost!$B:$B,Blackvue!B183,Cost!$C:$C,Blackvue!R183)</f>
        <v>0</v>
      </c>
      <c r="AT183" s="14" t="str">
        <f t="shared" si="43"/>
        <v/>
      </c>
    </row>
    <row r="184" spans="1:46" ht="15.75" thickBot="1">
      <c r="A184" s="41">
        <v>177</v>
      </c>
      <c r="B184" s="42" t="str">
        <f>IFERROR(VLOOKUP(AT184,Model!$A$3:$B$63,2,FALSE),"")</f>
        <v/>
      </c>
      <c r="C184" s="77"/>
      <c r="D184" s="45"/>
      <c r="E184" s="45"/>
      <c r="F184" s="45"/>
      <c r="G184" s="45"/>
      <c r="H184" s="45"/>
      <c r="I184" s="45"/>
      <c r="J184" s="45"/>
      <c r="K184" s="45"/>
      <c r="L184" s="46"/>
      <c r="M184" s="45"/>
      <c r="N184" s="22"/>
      <c r="O184" s="42"/>
      <c r="P184" s="42"/>
      <c r="Q184" s="42"/>
      <c r="R184" s="42"/>
      <c r="S184" s="66">
        <f t="shared" si="30"/>
        <v>0</v>
      </c>
      <c r="T184" s="66">
        <f t="shared" si="31"/>
        <v>0</v>
      </c>
      <c r="U184" s="66">
        <f t="shared" si="32"/>
        <v>0</v>
      </c>
      <c r="V184" s="66">
        <f t="shared" si="33"/>
        <v>0</v>
      </c>
      <c r="W184" s="66">
        <f t="shared" si="34"/>
        <v>0</v>
      </c>
      <c r="X184" s="43" t="str">
        <f t="shared" ca="1" si="35"/>
        <v/>
      </c>
      <c r="Y184" s="44" t="str">
        <f t="shared" ca="1" si="36"/>
        <v/>
      </c>
      <c r="Z184" s="160"/>
      <c r="AA184" s="160"/>
      <c r="AB184" s="160"/>
      <c r="AC184" s="160"/>
      <c r="AD184" s="160"/>
      <c r="AE184" s="160"/>
      <c r="AF184" s="63" t="e">
        <f t="shared" si="37"/>
        <v>#N/A</v>
      </c>
      <c r="AG184" s="63" t="e">
        <f t="shared" si="38"/>
        <v>#N/A</v>
      </c>
      <c r="AH184" s="64" t="e">
        <f t="shared" si="39"/>
        <v>#N/A</v>
      </c>
      <c r="AI184" s="65">
        <f t="shared" ca="1" si="40"/>
        <v>44511</v>
      </c>
      <c r="AJ184" s="66" t="e">
        <f t="shared" ca="1" si="41"/>
        <v>#N/A</v>
      </c>
      <c r="AK184" s="66">
        <f>SUMIFS(Cost!$E:$E,Cost!$B:$B,Blackvue!$B$184,Cost!$C:$C,Blackvue!O184)</f>
        <v>0</v>
      </c>
      <c r="AL184" s="66">
        <f>SUMIFS(Cost!$E:$E,Cost!$B:$B,Blackvue!$B$184,Cost!$C:$C,Blackvue!P184)</f>
        <v>0</v>
      </c>
      <c r="AM184" s="66">
        <f>SUMIFS(Cost!$E:$E,Cost!$B:$B,Blackvue!$B$184,Cost!$C:$C,Blackvue!Q184)</f>
        <v>0</v>
      </c>
      <c r="AN184" s="66">
        <f>SUMIFS(Cost!$E:$E,Cost!$B:$B,Blackvue!$B$184,Cost!$C:$C,Blackvue!R184)</f>
        <v>0</v>
      </c>
      <c r="AO184" s="66">
        <f t="shared" si="42"/>
        <v>0</v>
      </c>
      <c r="AP184" s="66">
        <f>SUMIFS(Cost!$F:$F,Cost!$B:$B,Blackvue!B184,Cost!$C:$C,Blackvue!O184)</f>
        <v>0</v>
      </c>
      <c r="AQ184" s="66">
        <f>SUMIFS(Cost!$F:$F,Cost!$B:$B,Blackvue!B184,Cost!$C:$C,Blackvue!P184)</f>
        <v>0</v>
      </c>
      <c r="AR184" s="66">
        <f>SUMIFS(Cost!$F:$F,Cost!$B:$B,Blackvue!B184,Cost!$C:$C,Blackvue!Q184)</f>
        <v>0</v>
      </c>
      <c r="AS184" s="66">
        <f>SUMIFS(Cost!$F:$F,Cost!$B:$B,Blackvue!B184,Cost!$C:$C,Blackvue!R184)</f>
        <v>0</v>
      </c>
      <c r="AT184" s="14" t="str">
        <f t="shared" si="43"/>
        <v/>
      </c>
    </row>
    <row r="185" spans="1:46" ht="15.75" thickBot="1">
      <c r="A185" s="41">
        <v>178</v>
      </c>
      <c r="B185" s="42" t="str">
        <f>IFERROR(VLOOKUP(AT185,Model!$A$3:$B$63,2,FALSE),"")</f>
        <v/>
      </c>
      <c r="C185" s="77"/>
      <c r="D185" s="45"/>
      <c r="E185" s="45"/>
      <c r="F185" s="45"/>
      <c r="G185" s="45"/>
      <c r="H185" s="45"/>
      <c r="I185" s="45"/>
      <c r="J185" s="45"/>
      <c r="K185" s="45"/>
      <c r="L185" s="46"/>
      <c r="M185" s="45"/>
      <c r="N185" s="22"/>
      <c r="O185" s="42"/>
      <c r="P185" s="42"/>
      <c r="Q185" s="42"/>
      <c r="R185" s="42"/>
      <c r="S185" s="66">
        <f t="shared" si="30"/>
        <v>0</v>
      </c>
      <c r="T185" s="66">
        <f t="shared" si="31"/>
        <v>0</v>
      </c>
      <c r="U185" s="66">
        <f t="shared" si="32"/>
        <v>0</v>
      </c>
      <c r="V185" s="66">
        <f t="shared" si="33"/>
        <v>0</v>
      </c>
      <c r="W185" s="66">
        <f t="shared" si="34"/>
        <v>0</v>
      </c>
      <c r="X185" s="43" t="str">
        <f t="shared" ca="1" si="35"/>
        <v/>
      </c>
      <c r="Y185" s="44" t="str">
        <f t="shared" ca="1" si="36"/>
        <v/>
      </c>
      <c r="Z185" s="160"/>
      <c r="AA185" s="160"/>
      <c r="AB185" s="160"/>
      <c r="AC185" s="160"/>
      <c r="AD185" s="160"/>
      <c r="AE185" s="160"/>
      <c r="AF185" s="63" t="e">
        <f t="shared" si="37"/>
        <v>#N/A</v>
      </c>
      <c r="AG185" s="63" t="e">
        <f t="shared" si="38"/>
        <v>#N/A</v>
      </c>
      <c r="AH185" s="64" t="e">
        <f t="shared" si="39"/>
        <v>#N/A</v>
      </c>
      <c r="AI185" s="65">
        <f t="shared" ca="1" si="40"/>
        <v>44511</v>
      </c>
      <c r="AJ185" s="66" t="e">
        <f t="shared" ca="1" si="41"/>
        <v>#N/A</v>
      </c>
      <c r="AK185" s="66">
        <f>SUMIFS(Cost!$E:$E,Cost!$B:$B,Blackvue!$B$185,Cost!$C:$C,Blackvue!O185)</f>
        <v>0</v>
      </c>
      <c r="AL185" s="66">
        <f>SUMIFS(Cost!$E:$E,Cost!$B:$B,Blackvue!$B$185,Cost!$C:$C,Blackvue!P185)</f>
        <v>0</v>
      </c>
      <c r="AM185" s="66">
        <f>SUMIFS(Cost!$E:$E,Cost!$B:$B,Blackvue!$B$185,Cost!$C:$C,Blackvue!Q185)</f>
        <v>0</v>
      </c>
      <c r="AN185" s="66">
        <f>SUMIFS(Cost!$E:$E,Cost!$B:$B,Blackvue!$B$185,Cost!$C:$C,Blackvue!R185)</f>
        <v>0</v>
      </c>
      <c r="AO185" s="66">
        <f t="shared" si="42"/>
        <v>0</v>
      </c>
      <c r="AP185" s="66">
        <f>SUMIFS(Cost!$F:$F,Cost!$B:$B,Blackvue!B185,Cost!$C:$C,Blackvue!O185)</f>
        <v>0</v>
      </c>
      <c r="AQ185" s="66">
        <f>SUMIFS(Cost!$F:$F,Cost!$B:$B,Blackvue!B185,Cost!$C:$C,Blackvue!P185)</f>
        <v>0</v>
      </c>
      <c r="AR185" s="66">
        <f>SUMIFS(Cost!$F:$F,Cost!$B:$B,Blackvue!B185,Cost!$C:$C,Blackvue!Q185)</f>
        <v>0</v>
      </c>
      <c r="AS185" s="66">
        <f>SUMIFS(Cost!$F:$F,Cost!$B:$B,Blackvue!B185,Cost!$C:$C,Blackvue!R185)</f>
        <v>0</v>
      </c>
      <c r="AT185" s="14" t="str">
        <f t="shared" si="43"/>
        <v/>
      </c>
    </row>
    <row r="186" spans="1:46" ht="15.75" thickBot="1">
      <c r="A186" s="41">
        <v>179</v>
      </c>
      <c r="B186" s="42" t="str">
        <f>IFERROR(VLOOKUP(AT186,Model!$A$3:$B$63,2,FALSE),"")</f>
        <v/>
      </c>
      <c r="C186" s="77"/>
      <c r="D186" s="45"/>
      <c r="E186" s="45"/>
      <c r="F186" s="45"/>
      <c r="G186" s="45"/>
      <c r="H186" s="45"/>
      <c r="I186" s="45"/>
      <c r="J186" s="45"/>
      <c r="K186" s="45"/>
      <c r="L186" s="46"/>
      <c r="M186" s="45"/>
      <c r="N186" s="22"/>
      <c r="O186" s="42"/>
      <c r="P186" s="42"/>
      <c r="Q186" s="42"/>
      <c r="R186" s="42"/>
      <c r="S186" s="66">
        <f t="shared" si="30"/>
        <v>0</v>
      </c>
      <c r="T186" s="66">
        <f t="shared" si="31"/>
        <v>0</v>
      </c>
      <c r="U186" s="66">
        <f t="shared" si="32"/>
        <v>0</v>
      </c>
      <c r="V186" s="66">
        <f t="shared" si="33"/>
        <v>0</v>
      </c>
      <c r="W186" s="66">
        <f t="shared" si="34"/>
        <v>0</v>
      </c>
      <c r="X186" s="43" t="str">
        <f t="shared" ca="1" si="35"/>
        <v/>
      </c>
      <c r="Y186" s="44" t="str">
        <f t="shared" ca="1" si="36"/>
        <v/>
      </c>
      <c r="Z186" s="160"/>
      <c r="AA186" s="160"/>
      <c r="AB186" s="160"/>
      <c r="AC186" s="160"/>
      <c r="AD186" s="160"/>
      <c r="AE186" s="160"/>
      <c r="AF186" s="63" t="e">
        <f t="shared" si="37"/>
        <v>#N/A</v>
      </c>
      <c r="AG186" s="63" t="e">
        <f t="shared" si="38"/>
        <v>#N/A</v>
      </c>
      <c r="AH186" s="64" t="e">
        <f t="shared" si="39"/>
        <v>#N/A</v>
      </c>
      <c r="AI186" s="65">
        <f t="shared" ca="1" si="40"/>
        <v>44511</v>
      </c>
      <c r="AJ186" s="66" t="e">
        <f t="shared" ca="1" si="41"/>
        <v>#N/A</v>
      </c>
      <c r="AK186" s="66">
        <f>SUMIFS(Cost!$E:$E,Cost!$B:$B,Blackvue!$B$186,Cost!$C:$C,Blackvue!O186)</f>
        <v>0</v>
      </c>
      <c r="AL186" s="66">
        <f>SUMIFS(Cost!$E:$E,Cost!$B:$B,Blackvue!$B$186,Cost!$C:$C,Blackvue!P186)</f>
        <v>0</v>
      </c>
      <c r="AM186" s="66">
        <f>SUMIFS(Cost!$E:$E,Cost!$B:$B,Blackvue!$B$186,Cost!$C:$C,Blackvue!Q186)</f>
        <v>0</v>
      </c>
      <c r="AN186" s="66">
        <f>SUMIFS(Cost!$E:$E,Cost!$B:$B,Blackvue!$B$186,Cost!$C:$C,Blackvue!R186)</f>
        <v>0</v>
      </c>
      <c r="AO186" s="66">
        <f t="shared" si="42"/>
        <v>0</v>
      </c>
      <c r="AP186" s="66">
        <f>SUMIFS(Cost!$F:$F,Cost!$B:$B,Blackvue!B186,Cost!$C:$C,Blackvue!O186)</f>
        <v>0</v>
      </c>
      <c r="AQ186" s="66">
        <f>SUMIFS(Cost!$F:$F,Cost!$B:$B,Blackvue!B186,Cost!$C:$C,Blackvue!P186)</f>
        <v>0</v>
      </c>
      <c r="AR186" s="66">
        <f>SUMIFS(Cost!$F:$F,Cost!$B:$B,Blackvue!B186,Cost!$C:$C,Blackvue!Q186)</f>
        <v>0</v>
      </c>
      <c r="AS186" s="66">
        <f>SUMIFS(Cost!$F:$F,Cost!$B:$B,Blackvue!B186,Cost!$C:$C,Blackvue!R186)</f>
        <v>0</v>
      </c>
      <c r="AT186" s="14" t="str">
        <f t="shared" si="43"/>
        <v/>
      </c>
    </row>
    <row r="187" spans="1:46" ht="15.75" thickBot="1">
      <c r="A187" s="41">
        <v>180</v>
      </c>
      <c r="B187" s="42" t="str">
        <f>IFERROR(VLOOKUP(AT187,Model!$A$3:$B$63,2,FALSE),"")</f>
        <v/>
      </c>
      <c r="C187" s="77"/>
      <c r="D187" s="45"/>
      <c r="E187" s="45"/>
      <c r="F187" s="45"/>
      <c r="G187" s="45"/>
      <c r="H187" s="45"/>
      <c r="I187" s="45"/>
      <c r="J187" s="45"/>
      <c r="K187" s="45"/>
      <c r="L187" s="46"/>
      <c r="M187" s="45"/>
      <c r="N187" s="22"/>
      <c r="O187" s="42"/>
      <c r="P187" s="42"/>
      <c r="Q187" s="42"/>
      <c r="R187" s="42"/>
      <c r="S187" s="66">
        <f t="shared" si="30"/>
        <v>0</v>
      </c>
      <c r="T187" s="66">
        <f t="shared" si="31"/>
        <v>0</v>
      </c>
      <c r="U187" s="66">
        <f t="shared" si="32"/>
        <v>0</v>
      </c>
      <c r="V187" s="66">
        <f t="shared" si="33"/>
        <v>0</v>
      </c>
      <c r="W187" s="66">
        <f t="shared" si="34"/>
        <v>0</v>
      </c>
      <c r="X187" s="43" t="str">
        <f t="shared" ca="1" si="35"/>
        <v/>
      </c>
      <c r="Y187" s="44" t="str">
        <f t="shared" ca="1" si="36"/>
        <v/>
      </c>
      <c r="Z187" s="160"/>
      <c r="AA187" s="160"/>
      <c r="AB187" s="160"/>
      <c r="AC187" s="160"/>
      <c r="AD187" s="160"/>
      <c r="AE187" s="160"/>
      <c r="AF187" s="63" t="e">
        <f t="shared" si="37"/>
        <v>#N/A</v>
      </c>
      <c r="AG187" s="63" t="e">
        <f t="shared" si="38"/>
        <v>#N/A</v>
      </c>
      <c r="AH187" s="64" t="e">
        <f t="shared" si="39"/>
        <v>#N/A</v>
      </c>
      <c r="AI187" s="65">
        <f t="shared" ca="1" si="40"/>
        <v>44511</v>
      </c>
      <c r="AJ187" s="66" t="e">
        <f t="shared" ca="1" si="41"/>
        <v>#N/A</v>
      </c>
      <c r="AK187" s="66">
        <f>SUMIFS(Cost!$E:$E,Cost!$B:$B,Blackvue!$B$187,Cost!$C:$C,Blackvue!O187)</f>
        <v>0</v>
      </c>
      <c r="AL187" s="66">
        <f>SUMIFS(Cost!$E:$E,Cost!$B:$B,Blackvue!$B$187,Cost!$C:$C,Blackvue!P187)</f>
        <v>0</v>
      </c>
      <c r="AM187" s="66">
        <f>SUMIFS(Cost!$E:$E,Cost!$B:$B,Blackvue!$B$187,Cost!$C:$C,Blackvue!Q187)</f>
        <v>0</v>
      </c>
      <c r="AN187" s="66">
        <f>SUMIFS(Cost!$E:$E,Cost!$B:$B,Blackvue!$B$187,Cost!$C:$C,Blackvue!R187)</f>
        <v>0</v>
      </c>
      <c r="AO187" s="66">
        <f t="shared" si="42"/>
        <v>0</v>
      </c>
      <c r="AP187" s="66">
        <f>SUMIFS(Cost!$F:$F,Cost!$B:$B,Blackvue!B187,Cost!$C:$C,Blackvue!O187)</f>
        <v>0</v>
      </c>
      <c r="AQ187" s="66">
        <f>SUMIFS(Cost!$F:$F,Cost!$B:$B,Blackvue!B187,Cost!$C:$C,Blackvue!P187)</f>
        <v>0</v>
      </c>
      <c r="AR187" s="66">
        <f>SUMIFS(Cost!$F:$F,Cost!$B:$B,Blackvue!B187,Cost!$C:$C,Blackvue!Q187)</f>
        <v>0</v>
      </c>
      <c r="AS187" s="66">
        <f>SUMIFS(Cost!$F:$F,Cost!$B:$B,Blackvue!B187,Cost!$C:$C,Blackvue!R187)</f>
        <v>0</v>
      </c>
      <c r="AT187" s="14" t="str">
        <f t="shared" si="43"/>
        <v/>
      </c>
    </row>
    <row r="188" spans="1:46" ht="15.75" thickBot="1">
      <c r="A188" s="41">
        <v>181</v>
      </c>
      <c r="B188" s="42" t="str">
        <f>IFERROR(VLOOKUP(AT188,Model!$A$3:$B$63,2,FALSE),"")</f>
        <v/>
      </c>
      <c r="C188" s="77"/>
      <c r="D188" s="45"/>
      <c r="E188" s="45"/>
      <c r="F188" s="45"/>
      <c r="G188" s="45"/>
      <c r="H188" s="45"/>
      <c r="I188" s="45"/>
      <c r="J188" s="45"/>
      <c r="K188" s="45"/>
      <c r="L188" s="46"/>
      <c r="M188" s="45"/>
      <c r="N188" s="22"/>
      <c r="O188" s="42"/>
      <c r="P188" s="42"/>
      <c r="Q188" s="42"/>
      <c r="R188" s="42"/>
      <c r="S188" s="66">
        <f t="shared" si="30"/>
        <v>0</v>
      </c>
      <c r="T188" s="66">
        <f t="shared" si="31"/>
        <v>0</v>
      </c>
      <c r="U188" s="66">
        <f t="shared" si="32"/>
        <v>0</v>
      </c>
      <c r="V188" s="66">
        <f t="shared" si="33"/>
        <v>0</v>
      </c>
      <c r="W188" s="66">
        <f t="shared" si="34"/>
        <v>0</v>
      </c>
      <c r="X188" s="43" t="str">
        <f t="shared" ca="1" si="35"/>
        <v/>
      </c>
      <c r="Y188" s="44" t="str">
        <f t="shared" ca="1" si="36"/>
        <v/>
      </c>
      <c r="Z188" s="160"/>
      <c r="AA188" s="160"/>
      <c r="AB188" s="160"/>
      <c r="AC188" s="160"/>
      <c r="AD188" s="160"/>
      <c r="AE188" s="160"/>
      <c r="AF188" s="63" t="e">
        <f t="shared" si="37"/>
        <v>#N/A</v>
      </c>
      <c r="AG188" s="63" t="e">
        <f t="shared" si="38"/>
        <v>#N/A</v>
      </c>
      <c r="AH188" s="64" t="e">
        <f t="shared" si="39"/>
        <v>#N/A</v>
      </c>
      <c r="AI188" s="65">
        <f t="shared" ca="1" si="40"/>
        <v>44511</v>
      </c>
      <c r="AJ188" s="66" t="e">
        <f t="shared" ca="1" si="41"/>
        <v>#N/A</v>
      </c>
      <c r="AK188" s="66">
        <f>SUMIFS(Cost!$E:$E,Cost!$B:$B,Blackvue!$B$188,Cost!$C:$C,Blackvue!O188)</f>
        <v>0</v>
      </c>
      <c r="AL188" s="66">
        <f>SUMIFS(Cost!$E:$E,Cost!$B:$B,Blackvue!$B$188,Cost!$C:$C,Blackvue!P188)</f>
        <v>0</v>
      </c>
      <c r="AM188" s="66">
        <f>SUMIFS(Cost!$E:$E,Cost!$B:$B,Blackvue!$B$188,Cost!$C:$C,Blackvue!Q188)</f>
        <v>0</v>
      </c>
      <c r="AN188" s="66">
        <f>SUMIFS(Cost!$E:$E,Cost!$B:$B,Blackvue!$B$188,Cost!$C:$C,Blackvue!R188)</f>
        <v>0</v>
      </c>
      <c r="AO188" s="66">
        <f t="shared" si="42"/>
        <v>0</v>
      </c>
      <c r="AP188" s="66">
        <f>SUMIFS(Cost!$F:$F,Cost!$B:$B,Blackvue!B188,Cost!$C:$C,Blackvue!O188)</f>
        <v>0</v>
      </c>
      <c r="AQ188" s="66">
        <f>SUMIFS(Cost!$F:$F,Cost!$B:$B,Blackvue!B188,Cost!$C:$C,Blackvue!P188)</f>
        <v>0</v>
      </c>
      <c r="AR188" s="66">
        <f>SUMIFS(Cost!$F:$F,Cost!$B:$B,Blackvue!B188,Cost!$C:$C,Blackvue!Q188)</f>
        <v>0</v>
      </c>
      <c r="AS188" s="66">
        <f>SUMIFS(Cost!$F:$F,Cost!$B:$B,Blackvue!B188,Cost!$C:$C,Blackvue!R188)</f>
        <v>0</v>
      </c>
      <c r="AT188" s="14" t="str">
        <f t="shared" si="43"/>
        <v/>
      </c>
    </row>
    <row r="189" spans="1:46" ht="15.75" thickBot="1">
      <c r="A189" s="41">
        <v>182</v>
      </c>
      <c r="B189" s="42" t="str">
        <f>IFERROR(VLOOKUP(AT189,Model!$A$3:$B$63,2,FALSE),"")</f>
        <v/>
      </c>
      <c r="C189" s="77"/>
      <c r="D189" s="45"/>
      <c r="E189" s="45"/>
      <c r="F189" s="45"/>
      <c r="G189" s="45"/>
      <c r="H189" s="45"/>
      <c r="I189" s="45"/>
      <c r="J189" s="45"/>
      <c r="K189" s="45"/>
      <c r="L189" s="46"/>
      <c r="M189" s="45"/>
      <c r="N189" s="22"/>
      <c r="O189" s="42"/>
      <c r="P189" s="42"/>
      <c r="Q189" s="42"/>
      <c r="R189" s="42"/>
      <c r="S189" s="66">
        <f t="shared" si="30"/>
        <v>0</v>
      </c>
      <c r="T189" s="66">
        <f t="shared" si="31"/>
        <v>0</v>
      </c>
      <c r="U189" s="66">
        <f t="shared" si="32"/>
        <v>0</v>
      </c>
      <c r="V189" s="66">
        <f t="shared" si="33"/>
        <v>0</v>
      </c>
      <c r="W189" s="66">
        <f t="shared" si="34"/>
        <v>0</v>
      </c>
      <c r="X189" s="43" t="str">
        <f t="shared" ca="1" si="35"/>
        <v/>
      </c>
      <c r="Y189" s="44" t="str">
        <f t="shared" ca="1" si="36"/>
        <v/>
      </c>
      <c r="Z189" s="160"/>
      <c r="AA189" s="160"/>
      <c r="AB189" s="160"/>
      <c r="AC189" s="160"/>
      <c r="AD189" s="160"/>
      <c r="AE189" s="160"/>
      <c r="AF189" s="63" t="e">
        <f t="shared" si="37"/>
        <v>#N/A</v>
      </c>
      <c r="AG189" s="63" t="e">
        <f t="shared" si="38"/>
        <v>#N/A</v>
      </c>
      <c r="AH189" s="64" t="e">
        <f t="shared" si="39"/>
        <v>#N/A</v>
      </c>
      <c r="AI189" s="65">
        <f t="shared" ca="1" si="40"/>
        <v>44511</v>
      </c>
      <c r="AJ189" s="66" t="e">
        <f t="shared" ca="1" si="41"/>
        <v>#N/A</v>
      </c>
      <c r="AK189" s="66">
        <f>SUMIFS(Cost!$E:$E,Cost!$B:$B,Blackvue!$B$189,Cost!$C:$C,Blackvue!O189)</f>
        <v>0</v>
      </c>
      <c r="AL189" s="66">
        <f>SUMIFS(Cost!$E:$E,Cost!$B:$B,Blackvue!$B$189,Cost!$C:$C,Blackvue!P189)</f>
        <v>0</v>
      </c>
      <c r="AM189" s="66">
        <f>SUMIFS(Cost!$E:$E,Cost!$B:$B,Blackvue!$B$189,Cost!$C:$C,Blackvue!Q189)</f>
        <v>0</v>
      </c>
      <c r="AN189" s="66">
        <f>SUMIFS(Cost!$E:$E,Cost!$B:$B,Blackvue!$B$189,Cost!$C:$C,Blackvue!R189)</f>
        <v>0</v>
      </c>
      <c r="AO189" s="66">
        <f t="shared" si="42"/>
        <v>0</v>
      </c>
      <c r="AP189" s="66">
        <f>SUMIFS(Cost!$F:$F,Cost!$B:$B,Blackvue!B189,Cost!$C:$C,Blackvue!O189)</f>
        <v>0</v>
      </c>
      <c r="AQ189" s="66">
        <f>SUMIFS(Cost!$F:$F,Cost!$B:$B,Blackvue!B189,Cost!$C:$C,Blackvue!P189)</f>
        <v>0</v>
      </c>
      <c r="AR189" s="66">
        <f>SUMIFS(Cost!$F:$F,Cost!$B:$B,Blackvue!B189,Cost!$C:$C,Blackvue!Q189)</f>
        <v>0</v>
      </c>
      <c r="AS189" s="66">
        <f>SUMIFS(Cost!$F:$F,Cost!$B:$B,Blackvue!B189,Cost!$C:$C,Blackvue!R189)</f>
        <v>0</v>
      </c>
      <c r="AT189" s="14" t="str">
        <f t="shared" si="43"/>
        <v/>
      </c>
    </row>
    <row r="190" spans="1:46" ht="15.75" thickBot="1">
      <c r="A190" s="41">
        <v>183</v>
      </c>
      <c r="B190" s="42" t="str">
        <f>IFERROR(VLOOKUP(AT190,Model!$A$3:$B$63,2,FALSE),"")</f>
        <v/>
      </c>
      <c r="C190" s="77"/>
      <c r="D190" s="45"/>
      <c r="E190" s="45"/>
      <c r="F190" s="45"/>
      <c r="G190" s="45"/>
      <c r="H190" s="45"/>
      <c r="I190" s="45"/>
      <c r="J190" s="45"/>
      <c r="K190" s="45"/>
      <c r="L190" s="46"/>
      <c r="M190" s="45"/>
      <c r="N190" s="22"/>
      <c r="O190" s="42"/>
      <c r="P190" s="42"/>
      <c r="Q190" s="42"/>
      <c r="R190" s="42"/>
      <c r="S190" s="66">
        <f t="shared" si="30"/>
        <v>0</v>
      </c>
      <c r="T190" s="66">
        <f t="shared" si="31"/>
        <v>0</v>
      </c>
      <c r="U190" s="66">
        <f t="shared" si="32"/>
        <v>0</v>
      </c>
      <c r="V190" s="66">
        <f t="shared" si="33"/>
        <v>0</v>
      </c>
      <c r="W190" s="66">
        <f t="shared" si="34"/>
        <v>0</v>
      </c>
      <c r="X190" s="43" t="str">
        <f t="shared" ca="1" si="35"/>
        <v/>
      </c>
      <c r="Y190" s="44" t="str">
        <f t="shared" ca="1" si="36"/>
        <v/>
      </c>
      <c r="Z190" s="160"/>
      <c r="AA190" s="160"/>
      <c r="AB190" s="160"/>
      <c r="AC190" s="160"/>
      <c r="AD190" s="160"/>
      <c r="AE190" s="160"/>
      <c r="AF190" s="63" t="e">
        <f t="shared" si="37"/>
        <v>#N/A</v>
      </c>
      <c r="AG190" s="63" t="e">
        <f t="shared" si="38"/>
        <v>#N/A</v>
      </c>
      <c r="AH190" s="64" t="e">
        <f t="shared" si="39"/>
        <v>#N/A</v>
      </c>
      <c r="AI190" s="65">
        <f t="shared" ca="1" si="40"/>
        <v>44511</v>
      </c>
      <c r="AJ190" s="66" t="e">
        <f t="shared" ca="1" si="41"/>
        <v>#N/A</v>
      </c>
      <c r="AK190" s="66">
        <f>SUMIFS(Cost!$E:$E,Cost!$B:$B,Blackvue!$B$190,Cost!$C:$C,Blackvue!O190)</f>
        <v>0</v>
      </c>
      <c r="AL190" s="66">
        <f>SUMIFS(Cost!$E:$E,Cost!$B:$B,Blackvue!$B$190,Cost!$C:$C,Blackvue!P190)</f>
        <v>0</v>
      </c>
      <c r="AM190" s="66">
        <f>SUMIFS(Cost!$E:$E,Cost!$B:$B,Blackvue!$B$190,Cost!$C:$C,Blackvue!Q190)</f>
        <v>0</v>
      </c>
      <c r="AN190" s="66">
        <f>SUMIFS(Cost!$E:$E,Cost!$B:$B,Blackvue!$B$190,Cost!$C:$C,Blackvue!R190)</f>
        <v>0</v>
      </c>
      <c r="AO190" s="66">
        <f t="shared" si="42"/>
        <v>0</v>
      </c>
      <c r="AP190" s="66">
        <f>SUMIFS(Cost!$F:$F,Cost!$B:$B,Blackvue!B190,Cost!$C:$C,Blackvue!O190)</f>
        <v>0</v>
      </c>
      <c r="AQ190" s="66">
        <f>SUMIFS(Cost!$F:$F,Cost!$B:$B,Blackvue!B190,Cost!$C:$C,Blackvue!P190)</f>
        <v>0</v>
      </c>
      <c r="AR190" s="66">
        <f>SUMIFS(Cost!$F:$F,Cost!$B:$B,Blackvue!B190,Cost!$C:$C,Blackvue!Q190)</f>
        <v>0</v>
      </c>
      <c r="AS190" s="66">
        <f>SUMIFS(Cost!$F:$F,Cost!$B:$B,Blackvue!B190,Cost!$C:$C,Blackvue!R190)</f>
        <v>0</v>
      </c>
      <c r="AT190" s="14" t="str">
        <f t="shared" si="43"/>
        <v/>
      </c>
    </row>
    <row r="191" spans="1:46" ht="15.75" thickBot="1">
      <c r="A191" s="41">
        <v>184</v>
      </c>
      <c r="B191" s="42" t="str">
        <f>IFERROR(VLOOKUP(AT191,Model!$A$3:$B$63,2,FALSE),"")</f>
        <v/>
      </c>
      <c r="C191" s="77"/>
      <c r="D191" s="45"/>
      <c r="E191" s="45"/>
      <c r="F191" s="45"/>
      <c r="G191" s="45"/>
      <c r="H191" s="45"/>
      <c r="I191" s="45"/>
      <c r="J191" s="45"/>
      <c r="K191" s="45"/>
      <c r="L191" s="46"/>
      <c r="M191" s="45"/>
      <c r="N191" s="22"/>
      <c r="O191" s="42"/>
      <c r="P191" s="42"/>
      <c r="Q191" s="42"/>
      <c r="R191" s="42"/>
      <c r="S191" s="66">
        <f t="shared" si="30"/>
        <v>0</v>
      </c>
      <c r="T191" s="66">
        <f t="shared" si="31"/>
        <v>0</v>
      </c>
      <c r="U191" s="66">
        <f t="shared" si="32"/>
        <v>0</v>
      </c>
      <c r="V191" s="66">
        <f t="shared" si="33"/>
        <v>0</v>
      </c>
      <c r="W191" s="66">
        <f t="shared" si="34"/>
        <v>0</v>
      </c>
      <c r="X191" s="43" t="str">
        <f t="shared" ca="1" si="35"/>
        <v/>
      </c>
      <c r="Y191" s="44" t="str">
        <f t="shared" ca="1" si="36"/>
        <v/>
      </c>
      <c r="Z191" s="160"/>
      <c r="AA191" s="160"/>
      <c r="AB191" s="160"/>
      <c r="AC191" s="160"/>
      <c r="AD191" s="160"/>
      <c r="AE191" s="160"/>
      <c r="AF191" s="63" t="e">
        <f t="shared" si="37"/>
        <v>#N/A</v>
      </c>
      <c r="AG191" s="63" t="e">
        <f t="shared" si="38"/>
        <v>#N/A</v>
      </c>
      <c r="AH191" s="64" t="e">
        <f t="shared" si="39"/>
        <v>#N/A</v>
      </c>
      <c r="AI191" s="65">
        <f t="shared" ca="1" si="40"/>
        <v>44511</v>
      </c>
      <c r="AJ191" s="66" t="e">
        <f t="shared" ca="1" si="41"/>
        <v>#N/A</v>
      </c>
      <c r="AK191" s="66">
        <f>SUMIFS(Cost!$E:$E,Cost!$B:$B,Blackvue!$B$191,Cost!$C:$C,Blackvue!O191)</f>
        <v>0</v>
      </c>
      <c r="AL191" s="66">
        <f>SUMIFS(Cost!$E:$E,Cost!$B:$B,Blackvue!$B$191,Cost!$C:$C,Blackvue!P191)</f>
        <v>0</v>
      </c>
      <c r="AM191" s="66">
        <f>SUMIFS(Cost!$E:$E,Cost!$B:$B,Blackvue!$B$191,Cost!$C:$C,Blackvue!Q191)</f>
        <v>0</v>
      </c>
      <c r="AN191" s="66">
        <f>SUMIFS(Cost!$E:$E,Cost!$B:$B,Blackvue!$B$191,Cost!$C:$C,Blackvue!R191)</f>
        <v>0</v>
      </c>
      <c r="AO191" s="66">
        <f t="shared" si="42"/>
        <v>0</v>
      </c>
      <c r="AP191" s="66">
        <f>SUMIFS(Cost!$F:$F,Cost!$B:$B,Blackvue!B191,Cost!$C:$C,Blackvue!O191)</f>
        <v>0</v>
      </c>
      <c r="AQ191" s="66">
        <f>SUMIFS(Cost!$F:$F,Cost!$B:$B,Blackvue!B191,Cost!$C:$C,Blackvue!P191)</f>
        <v>0</v>
      </c>
      <c r="AR191" s="66">
        <f>SUMIFS(Cost!$F:$F,Cost!$B:$B,Blackvue!B191,Cost!$C:$C,Blackvue!Q191)</f>
        <v>0</v>
      </c>
      <c r="AS191" s="66">
        <f>SUMIFS(Cost!$F:$F,Cost!$B:$B,Blackvue!B191,Cost!$C:$C,Blackvue!R191)</f>
        <v>0</v>
      </c>
      <c r="AT191" s="14" t="str">
        <f t="shared" si="43"/>
        <v/>
      </c>
    </row>
    <row r="192" spans="1:46" ht="15.75" thickBot="1">
      <c r="A192" s="41">
        <v>185</v>
      </c>
      <c r="B192" s="42" t="str">
        <f>IFERROR(VLOOKUP(AT192,Model!$A$3:$B$63,2,FALSE),"")</f>
        <v/>
      </c>
      <c r="C192" s="77"/>
      <c r="D192" s="45"/>
      <c r="E192" s="45"/>
      <c r="F192" s="45"/>
      <c r="G192" s="45"/>
      <c r="H192" s="45"/>
      <c r="I192" s="45"/>
      <c r="J192" s="45"/>
      <c r="K192" s="45"/>
      <c r="L192" s="46"/>
      <c r="M192" s="45"/>
      <c r="N192" s="22"/>
      <c r="O192" s="42"/>
      <c r="P192" s="42"/>
      <c r="Q192" s="42"/>
      <c r="R192" s="42"/>
      <c r="S192" s="66">
        <f t="shared" si="30"/>
        <v>0</v>
      </c>
      <c r="T192" s="66">
        <f t="shared" si="31"/>
        <v>0</v>
      </c>
      <c r="U192" s="66">
        <f t="shared" si="32"/>
        <v>0</v>
      </c>
      <c r="V192" s="66">
        <f t="shared" si="33"/>
        <v>0</v>
      </c>
      <c r="W192" s="66">
        <f t="shared" si="34"/>
        <v>0</v>
      </c>
      <c r="X192" s="43" t="str">
        <f t="shared" ca="1" si="35"/>
        <v/>
      </c>
      <c r="Y192" s="44" t="str">
        <f t="shared" ca="1" si="36"/>
        <v/>
      </c>
      <c r="Z192" s="160"/>
      <c r="AA192" s="160"/>
      <c r="AB192" s="160"/>
      <c r="AC192" s="160"/>
      <c r="AD192" s="160"/>
      <c r="AE192" s="160"/>
      <c r="AF192" s="63" t="e">
        <f t="shared" si="37"/>
        <v>#N/A</v>
      </c>
      <c r="AG192" s="63" t="e">
        <f t="shared" si="38"/>
        <v>#N/A</v>
      </c>
      <c r="AH192" s="64" t="e">
        <f t="shared" si="39"/>
        <v>#N/A</v>
      </c>
      <c r="AI192" s="65">
        <f t="shared" ca="1" si="40"/>
        <v>44511</v>
      </c>
      <c r="AJ192" s="66" t="e">
        <f t="shared" ca="1" si="41"/>
        <v>#N/A</v>
      </c>
      <c r="AK192" s="66">
        <f>SUMIFS(Cost!$E:$E,Cost!$B:$B,Blackvue!$B$192,Cost!$C:$C,Blackvue!O192)</f>
        <v>0</v>
      </c>
      <c r="AL192" s="66">
        <f>SUMIFS(Cost!$E:$E,Cost!$B:$B,Blackvue!$B$192,Cost!$C:$C,Blackvue!P192)</f>
        <v>0</v>
      </c>
      <c r="AM192" s="66">
        <f>SUMIFS(Cost!$E:$E,Cost!$B:$B,Blackvue!$B$192,Cost!$C:$C,Blackvue!Q192)</f>
        <v>0</v>
      </c>
      <c r="AN192" s="66">
        <f>SUMIFS(Cost!$E:$E,Cost!$B:$B,Blackvue!$B$192,Cost!$C:$C,Blackvue!R192)</f>
        <v>0</v>
      </c>
      <c r="AO192" s="66">
        <f t="shared" si="42"/>
        <v>0</v>
      </c>
      <c r="AP192" s="66">
        <f>SUMIFS(Cost!$F:$F,Cost!$B:$B,Blackvue!B192,Cost!$C:$C,Blackvue!O192)</f>
        <v>0</v>
      </c>
      <c r="AQ192" s="66">
        <f>SUMIFS(Cost!$F:$F,Cost!$B:$B,Blackvue!B192,Cost!$C:$C,Blackvue!P192)</f>
        <v>0</v>
      </c>
      <c r="AR192" s="66">
        <f>SUMIFS(Cost!$F:$F,Cost!$B:$B,Blackvue!B192,Cost!$C:$C,Blackvue!Q192)</f>
        <v>0</v>
      </c>
      <c r="AS192" s="66">
        <f>SUMIFS(Cost!$F:$F,Cost!$B:$B,Blackvue!B192,Cost!$C:$C,Blackvue!R192)</f>
        <v>0</v>
      </c>
      <c r="AT192" s="14" t="str">
        <f t="shared" si="43"/>
        <v/>
      </c>
    </row>
    <row r="193" spans="1:46" ht="15.75" thickBot="1">
      <c r="A193" s="41">
        <v>186</v>
      </c>
      <c r="B193" s="42" t="str">
        <f>IFERROR(VLOOKUP(AT193,Model!$A$3:$B$63,2,FALSE),"")</f>
        <v/>
      </c>
      <c r="C193" s="77"/>
      <c r="D193" s="45"/>
      <c r="E193" s="45"/>
      <c r="F193" s="45"/>
      <c r="G193" s="45"/>
      <c r="H193" s="45"/>
      <c r="I193" s="45"/>
      <c r="J193" s="45"/>
      <c r="K193" s="45"/>
      <c r="L193" s="46"/>
      <c r="M193" s="45"/>
      <c r="N193" s="22"/>
      <c r="O193" s="42"/>
      <c r="P193" s="42"/>
      <c r="Q193" s="42"/>
      <c r="R193" s="42"/>
      <c r="S193" s="66">
        <f t="shared" si="30"/>
        <v>0</v>
      </c>
      <c r="T193" s="66">
        <f t="shared" si="31"/>
        <v>0</v>
      </c>
      <c r="U193" s="66">
        <f t="shared" si="32"/>
        <v>0</v>
      </c>
      <c r="V193" s="66">
        <f t="shared" si="33"/>
        <v>0</v>
      </c>
      <c r="W193" s="66">
        <f t="shared" si="34"/>
        <v>0</v>
      </c>
      <c r="X193" s="43" t="str">
        <f t="shared" ca="1" si="35"/>
        <v/>
      </c>
      <c r="Y193" s="44" t="str">
        <f t="shared" ca="1" si="36"/>
        <v/>
      </c>
      <c r="Z193" s="160"/>
      <c r="AA193" s="160"/>
      <c r="AB193" s="160"/>
      <c r="AC193" s="160"/>
      <c r="AD193" s="160"/>
      <c r="AE193" s="160"/>
      <c r="AF193" s="63" t="e">
        <f t="shared" si="37"/>
        <v>#N/A</v>
      </c>
      <c r="AG193" s="63" t="e">
        <f t="shared" si="38"/>
        <v>#N/A</v>
      </c>
      <c r="AH193" s="64" t="e">
        <f t="shared" si="39"/>
        <v>#N/A</v>
      </c>
      <c r="AI193" s="65">
        <f t="shared" ca="1" si="40"/>
        <v>44511</v>
      </c>
      <c r="AJ193" s="66" t="e">
        <f t="shared" ca="1" si="41"/>
        <v>#N/A</v>
      </c>
      <c r="AK193" s="66">
        <f>SUMIFS(Cost!$E:$E,Cost!$B:$B,Blackvue!$B$193,Cost!$C:$C,Blackvue!O193)</f>
        <v>0</v>
      </c>
      <c r="AL193" s="66">
        <f>SUMIFS(Cost!$E:$E,Cost!$B:$B,Blackvue!$B$193,Cost!$C:$C,Blackvue!P193)</f>
        <v>0</v>
      </c>
      <c r="AM193" s="66">
        <f>SUMIFS(Cost!$E:$E,Cost!$B:$B,Blackvue!$B$193,Cost!$C:$C,Blackvue!Q193)</f>
        <v>0</v>
      </c>
      <c r="AN193" s="66">
        <f>SUMIFS(Cost!$E:$E,Cost!$B:$B,Blackvue!$B$193,Cost!$C:$C,Blackvue!R193)</f>
        <v>0</v>
      </c>
      <c r="AO193" s="66">
        <f t="shared" si="42"/>
        <v>0</v>
      </c>
      <c r="AP193" s="66">
        <f>SUMIFS(Cost!$F:$F,Cost!$B:$B,Blackvue!B193,Cost!$C:$C,Blackvue!O193)</f>
        <v>0</v>
      </c>
      <c r="AQ193" s="66">
        <f>SUMIFS(Cost!$F:$F,Cost!$B:$B,Blackvue!B193,Cost!$C:$C,Blackvue!P193)</f>
        <v>0</v>
      </c>
      <c r="AR193" s="66">
        <f>SUMIFS(Cost!$F:$F,Cost!$B:$B,Blackvue!B193,Cost!$C:$C,Blackvue!Q193)</f>
        <v>0</v>
      </c>
      <c r="AS193" s="66">
        <f>SUMIFS(Cost!$F:$F,Cost!$B:$B,Blackvue!B193,Cost!$C:$C,Blackvue!R193)</f>
        <v>0</v>
      </c>
      <c r="AT193" s="14" t="str">
        <f t="shared" si="43"/>
        <v/>
      </c>
    </row>
    <row r="194" spans="1:46" ht="15.75" thickBot="1">
      <c r="A194" s="41">
        <v>187</v>
      </c>
      <c r="B194" s="42" t="str">
        <f>IFERROR(VLOOKUP(AT194,Model!$A$3:$B$63,2,FALSE),"")</f>
        <v/>
      </c>
      <c r="C194" s="77"/>
      <c r="D194" s="45"/>
      <c r="E194" s="45"/>
      <c r="F194" s="45"/>
      <c r="G194" s="45"/>
      <c r="H194" s="45"/>
      <c r="I194" s="45"/>
      <c r="J194" s="45"/>
      <c r="K194" s="45"/>
      <c r="L194" s="46"/>
      <c r="M194" s="45"/>
      <c r="N194" s="22"/>
      <c r="O194" s="42"/>
      <c r="P194" s="42"/>
      <c r="Q194" s="42"/>
      <c r="R194" s="42"/>
      <c r="S194" s="66">
        <f t="shared" si="30"/>
        <v>0</v>
      </c>
      <c r="T194" s="66">
        <f t="shared" si="31"/>
        <v>0</v>
      </c>
      <c r="U194" s="66">
        <f t="shared" si="32"/>
        <v>0</v>
      </c>
      <c r="V194" s="66">
        <f t="shared" si="33"/>
        <v>0</v>
      </c>
      <c r="W194" s="66">
        <f t="shared" si="34"/>
        <v>0</v>
      </c>
      <c r="X194" s="43" t="str">
        <f t="shared" ca="1" si="35"/>
        <v/>
      </c>
      <c r="Y194" s="44" t="str">
        <f t="shared" ca="1" si="36"/>
        <v/>
      </c>
      <c r="Z194" s="160"/>
      <c r="AA194" s="160"/>
      <c r="AB194" s="160"/>
      <c r="AC194" s="160"/>
      <c r="AD194" s="160"/>
      <c r="AE194" s="160"/>
      <c r="AF194" s="63" t="e">
        <f t="shared" si="37"/>
        <v>#N/A</v>
      </c>
      <c r="AG194" s="63" t="e">
        <f t="shared" si="38"/>
        <v>#N/A</v>
      </c>
      <c r="AH194" s="64" t="e">
        <f t="shared" si="39"/>
        <v>#N/A</v>
      </c>
      <c r="AI194" s="65">
        <f t="shared" ca="1" si="40"/>
        <v>44511</v>
      </c>
      <c r="AJ194" s="66" t="e">
        <f t="shared" ca="1" si="41"/>
        <v>#N/A</v>
      </c>
      <c r="AK194" s="66">
        <f>SUMIFS(Cost!$E:$E,Cost!$B:$B,Blackvue!$B$194,Cost!$C:$C,Blackvue!O194)</f>
        <v>0</v>
      </c>
      <c r="AL194" s="66">
        <f>SUMIFS(Cost!$E:$E,Cost!$B:$B,Blackvue!$B$194,Cost!$C:$C,Blackvue!P194)</f>
        <v>0</v>
      </c>
      <c r="AM194" s="66">
        <f>SUMIFS(Cost!$E:$E,Cost!$B:$B,Blackvue!$B$194,Cost!$C:$C,Blackvue!Q194)</f>
        <v>0</v>
      </c>
      <c r="AN194" s="66">
        <f>SUMIFS(Cost!$E:$E,Cost!$B:$B,Blackvue!$B$194,Cost!$C:$C,Blackvue!R194)</f>
        <v>0</v>
      </c>
      <c r="AO194" s="66">
        <f t="shared" si="42"/>
        <v>0</v>
      </c>
      <c r="AP194" s="66">
        <f>SUMIFS(Cost!$F:$F,Cost!$B:$B,Blackvue!B194,Cost!$C:$C,Blackvue!O194)</f>
        <v>0</v>
      </c>
      <c r="AQ194" s="66">
        <f>SUMIFS(Cost!$F:$F,Cost!$B:$B,Blackvue!B194,Cost!$C:$C,Blackvue!P194)</f>
        <v>0</v>
      </c>
      <c r="AR194" s="66">
        <f>SUMIFS(Cost!$F:$F,Cost!$B:$B,Blackvue!B194,Cost!$C:$C,Blackvue!Q194)</f>
        <v>0</v>
      </c>
      <c r="AS194" s="66">
        <f>SUMIFS(Cost!$F:$F,Cost!$B:$B,Blackvue!B194,Cost!$C:$C,Blackvue!R194)</f>
        <v>0</v>
      </c>
      <c r="AT194" s="14" t="str">
        <f t="shared" si="43"/>
        <v/>
      </c>
    </row>
    <row r="195" spans="1:46" ht="15.75" thickBot="1">
      <c r="A195" s="41">
        <v>188</v>
      </c>
      <c r="B195" s="42" t="str">
        <f>IFERROR(VLOOKUP(AT195,Model!$A$3:$B$63,2,FALSE),"")</f>
        <v/>
      </c>
      <c r="C195" s="77"/>
      <c r="D195" s="45"/>
      <c r="E195" s="45"/>
      <c r="F195" s="45"/>
      <c r="G195" s="45"/>
      <c r="H195" s="45"/>
      <c r="I195" s="45"/>
      <c r="J195" s="45"/>
      <c r="K195" s="45"/>
      <c r="L195" s="46"/>
      <c r="M195" s="45"/>
      <c r="N195" s="22"/>
      <c r="O195" s="42"/>
      <c r="P195" s="42"/>
      <c r="Q195" s="42"/>
      <c r="R195" s="42"/>
      <c r="S195" s="66">
        <f t="shared" si="30"/>
        <v>0</v>
      </c>
      <c r="T195" s="66">
        <f t="shared" si="31"/>
        <v>0</v>
      </c>
      <c r="U195" s="66">
        <f t="shared" si="32"/>
        <v>0</v>
      </c>
      <c r="V195" s="66">
        <f t="shared" si="33"/>
        <v>0</v>
      </c>
      <c r="W195" s="66">
        <f t="shared" si="34"/>
        <v>0</v>
      </c>
      <c r="X195" s="43" t="str">
        <f t="shared" ca="1" si="35"/>
        <v/>
      </c>
      <c r="Y195" s="44" t="str">
        <f t="shared" ca="1" si="36"/>
        <v/>
      </c>
      <c r="Z195" s="160"/>
      <c r="AA195" s="160"/>
      <c r="AB195" s="160"/>
      <c r="AC195" s="160"/>
      <c r="AD195" s="160"/>
      <c r="AE195" s="160"/>
      <c r="AF195" s="63" t="e">
        <f t="shared" si="37"/>
        <v>#N/A</v>
      </c>
      <c r="AG195" s="63" t="e">
        <f t="shared" si="38"/>
        <v>#N/A</v>
      </c>
      <c r="AH195" s="64" t="e">
        <f t="shared" si="39"/>
        <v>#N/A</v>
      </c>
      <c r="AI195" s="65">
        <f t="shared" ca="1" si="40"/>
        <v>44511</v>
      </c>
      <c r="AJ195" s="66" t="e">
        <f t="shared" ca="1" si="41"/>
        <v>#N/A</v>
      </c>
      <c r="AK195" s="66">
        <f>SUMIFS(Cost!$E:$E,Cost!$B:$B,Blackvue!$B$195,Cost!$C:$C,Blackvue!O195)</f>
        <v>0</v>
      </c>
      <c r="AL195" s="66">
        <f>SUMIFS(Cost!$E:$E,Cost!$B:$B,Blackvue!$B$195,Cost!$C:$C,Blackvue!P195)</f>
        <v>0</v>
      </c>
      <c r="AM195" s="66">
        <f>SUMIFS(Cost!$E:$E,Cost!$B:$B,Blackvue!$B$195,Cost!$C:$C,Blackvue!Q195)</f>
        <v>0</v>
      </c>
      <c r="AN195" s="66">
        <f>SUMIFS(Cost!$E:$E,Cost!$B:$B,Blackvue!$B$195,Cost!$C:$C,Blackvue!R195)</f>
        <v>0</v>
      </c>
      <c r="AO195" s="66">
        <f t="shared" si="42"/>
        <v>0</v>
      </c>
      <c r="AP195" s="66">
        <f>SUMIFS(Cost!$F:$F,Cost!$B:$B,Blackvue!B195,Cost!$C:$C,Blackvue!O195)</f>
        <v>0</v>
      </c>
      <c r="AQ195" s="66">
        <f>SUMIFS(Cost!$F:$F,Cost!$B:$B,Blackvue!B195,Cost!$C:$C,Blackvue!P195)</f>
        <v>0</v>
      </c>
      <c r="AR195" s="66">
        <f>SUMIFS(Cost!$F:$F,Cost!$B:$B,Blackvue!B195,Cost!$C:$C,Blackvue!Q195)</f>
        <v>0</v>
      </c>
      <c r="AS195" s="66">
        <f>SUMIFS(Cost!$F:$F,Cost!$B:$B,Blackvue!B195,Cost!$C:$C,Blackvue!R195)</f>
        <v>0</v>
      </c>
      <c r="AT195" s="14" t="str">
        <f t="shared" si="43"/>
        <v/>
      </c>
    </row>
    <row r="196" spans="1:46" ht="15.75" thickBot="1">
      <c r="A196" s="41">
        <v>189</v>
      </c>
      <c r="B196" s="42" t="str">
        <f>IFERROR(VLOOKUP(AT196,Model!$A$3:$B$63,2,FALSE),"")</f>
        <v/>
      </c>
      <c r="C196" s="77"/>
      <c r="D196" s="45"/>
      <c r="E196" s="45"/>
      <c r="F196" s="45"/>
      <c r="G196" s="45"/>
      <c r="H196" s="45"/>
      <c r="I196" s="45"/>
      <c r="J196" s="45"/>
      <c r="K196" s="45"/>
      <c r="L196" s="46"/>
      <c r="M196" s="45"/>
      <c r="N196" s="22"/>
      <c r="O196" s="42"/>
      <c r="P196" s="42"/>
      <c r="Q196" s="42"/>
      <c r="R196" s="42"/>
      <c r="S196" s="66">
        <f t="shared" si="30"/>
        <v>0</v>
      </c>
      <c r="T196" s="66">
        <f t="shared" si="31"/>
        <v>0</v>
      </c>
      <c r="U196" s="66">
        <f t="shared" si="32"/>
        <v>0</v>
      </c>
      <c r="V196" s="66">
        <f t="shared" si="33"/>
        <v>0</v>
      </c>
      <c r="W196" s="66">
        <f t="shared" si="34"/>
        <v>0</v>
      </c>
      <c r="X196" s="43" t="str">
        <f t="shared" ca="1" si="35"/>
        <v/>
      </c>
      <c r="Y196" s="44" t="str">
        <f t="shared" ca="1" si="36"/>
        <v/>
      </c>
      <c r="Z196" s="160"/>
      <c r="AA196" s="160"/>
      <c r="AB196" s="160"/>
      <c r="AC196" s="160"/>
      <c r="AD196" s="160"/>
      <c r="AE196" s="160"/>
      <c r="AF196" s="63" t="e">
        <f t="shared" si="37"/>
        <v>#N/A</v>
      </c>
      <c r="AG196" s="63" t="e">
        <f t="shared" si="38"/>
        <v>#N/A</v>
      </c>
      <c r="AH196" s="64" t="e">
        <f t="shared" si="39"/>
        <v>#N/A</v>
      </c>
      <c r="AI196" s="65">
        <f t="shared" ca="1" si="40"/>
        <v>44511</v>
      </c>
      <c r="AJ196" s="66" t="e">
        <f t="shared" ca="1" si="41"/>
        <v>#N/A</v>
      </c>
      <c r="AK196" s="66">
        <f>SUMIFS(Cost!$E:$E,Cost!$B:$B,Blackvue!$B$196,Cost!$C:$C,Blackvue!O196)</f>
        <v>0</v>
      </c>
      <c r="AL196" s="66">
        <f>SUMIFS(Cost!$E:$E,Cost!$B:$B,Blackvue!$B$196,Cost!$C:$C,Blackvue!P196)</f>
        <v>0</v>
      </c>
      <c r="AM196" s="66">
        <f>SUMIFS(Cost!$E:$E,Cost!$B:$B,Blackvue!$B$196,Cost!$C:$C,Blackvue!Q196)</f>
        <v>0</v>
      </c>
      <c r="AN196" s="66">
        <f>SUMIFS(Cost!$E:$E,Cost!$B:$B,Blackvue!$B$196,Cost!$C:$C,Blackvue!R196)</f>
        <v>0</v>
      </c>
      <c r="AO196" s="66">
        <f t="shared" si="42"/>
        <v>0</v>
      </c>
      <c r="AP196" s="66">
        <f>SUMIFS(Cost!$F:$F,Cost!$B:$B,Blackvue!B196,Cost!$C:$C,Blackvue!O196)</f>
        <v>0</v>
      </c>
      <c r="AQ196" s="66">
        <f>SUMIFS(Cost!$F:$F,Cost!$B:$B,Blackvue!B196,Cost!$C:$C,Blackvue!P196)</f>
        <v>0</v>
      </c>
      <c r="AR196" s="66">
        <f>SUMIFS(Cost!$F:$F,Cost!$B:$B,Blackvue!B196,Cost!$C:$C,Blackvue!Q196)</f>
        <v>0</v>
      </c>
      <c r="AS196" s="66">
        <f>SUMIFS(Cost!$F:$F,Cost!$B:$B,Blackvue!B196,Cost!$C:$C,Blackvue!R196)</f>
        <v>0</v>
      </c>
      <c r="AT196" s="14" t="str">
        <f t="shared" si="43"/>
        <v/>
      </c>
    </row>
    <row r="197" spans="1:46" ht="15.75" thickBot="1">
      <c r="A197" s="41">
        <v>190</v>
      </c>
      <c r="B197" s="42" t="str">
        <f>IFERROR(VLOOKUP(AT197,Model!$A$3:$B$63,2,FALSE),"")</f>
        <v/>
      </c>
      <c r="C197" s="77"/>
      <c r="D197" s="45"/>
      <c r="E197" s="45"/>
      <c r="F197" s="45"/>
      <c r="G197" s="45"/>
      <c r="H197" s="45"/>
      <c r="I197" s="45"/>
      <c r="J197" s="45"/>
      <c r="K197" s="45"/>
      <c r="L197" s="46"/>
      <c r="M197" s="45"/>
      <c r="N197" s="42"/>
      <c r="O197" s="42"/>
      <c r="P197" s="42"/>
      <c r="Q197" s="42"/>
      <c r="R197" s="42"/>
      <c r="S197" s="66">
        <f t="shared" si="30"/>
        <v>0</v>
      </c>
      <c r="T197" s="66">
        <f t="shared" si="31"/>
        <v>0</v>
      </c>
      <c r="U197" s="66">
        <f t="shared" si="32"/>
        <v>0</v>
      </c>
      <c r="V197" s="66">
        <f t="shared" si="33"/>
        <v>0</v>
      </c>
      <c r="W197" s="66">
        <f t="shared" si="34"/>
        <v>0</v>
      </c>
      <c r="X197" s="43" t="str">
        <f t="shared" ca="1" si="35"/>
        <v/>
      </c>
      <c r="Y197" s="44" t="str">
        <f t="shared" ca="1" si="36"/>
        <v/>
      </c>
      <c r="Z197" s="160"/>
      <c r="AA197" s="160"/>
      <c r="AB197" s="160"/>
      <c r="AC197" s="160"/>
      <c r="AD197" s="160"/>
      <c r="AE197" s="160"/>
      <c r="AF197" s="63" t="e">
        <f t="shared" si="37"/>
        <v>#N/A</v>
      </c>
      <c r="AG197" s="63" t="e">
        <f t="shared" si="38"/>
        <v>#N/A</v>
      </c>
      <c r="AH197" s="64" t="e">
        <f t="shared" si="39"/>
        <v>#N/A</v>
      </c>
      <c r="AI197" s="65">
        <f t="shared" ca="1" si="40"/>
        <v>44511</v>
      </c>
      <c r="AJ197" s="66" t="e">
        <f t="shared" ca="1" si="41"/>
        <v>#N/A</v>
      </c>
      <c r="AK197" s="66">
        <f>SUMIFS(Cost!$E:$E,Cost!$B:$B,Blackvue!$B$197,Cost!$C:$C,Blackvue!O197)</f>
        <v>0</v>
      </c>
      <c r="AL197" s="66">
        <f>SUMIFS(Cost!$E:$E,Cost!$B:$B,Blackvue!$B$197,Cost!$C:$C,Blackvue!P197)</f>
        <v>0</v>
      </c>
      <c r="AM197" s="66">
        <f>SUMIFS(Cost!$E:$E,Cost!$B:$B,Blackvue!$B$197,Cost!$C:$C,Blackvue!Q197)</f>
        <v>0</v>
      </c>
      <c r="AN197" s="66">
        <f>SUMIFS(Cost!$E:$E,Cost!$B:$B,Blackvue!$B$197,Cost!$C:$C,Blackvue!R197)</f>
        <v>0</v>
      </c>
      <c r="AO197" s="66">
        <f t="shared" si="42"/>
        <v>0</v>
      </c>
      <c r="AP197" s="66">
        <f>SUMIFS(Cost!$F:$F,Cost!$B:$B,Blackvue!B197,Cost!$C:$C,Blackvue!O197)</f>
        <v>0</v>
      </c>
      <c r="AQ197" s="66">
        <f>SUMIFS(Cost!$F:$F,Cost!$B:$B,Blackvue!B197,Cost!$C:$C,Blackvue!P197)</f>
        <v>0</v>
      </c>
      <c r="AR197" s="66">
        <f>SUMIFS(Cost!$F:$F,Cost!$B:$B,Blackvue!B197,Cost!$C:$C,Blackvue!Q197)</f>
        <v>0</v>
      </c>
      <c r="AS197" s="66">
        <f>SUMIFS(Cost!$F:$F,Cost!$B:$B,Blackvue!B197,Cost!$C:$C,Blackvue!R197)</f>
        <v>0</v>
      </c>
      <c r="AT197" s="14" t="str">
        <f t="shared" si="43"/>
        <v/>
      </c>
    </row>
    <row r="198" spans="1:46" ht="15.75" thickBot="1">
      <c r="A198" s="41">
        <v>191</v>
      </c>
      <c r="B198" s="42" t="str">
        <f>IFERROR(VLOOKUP(AT198,Model!$A$3:$B$63,2,FALSE),"")</f>
        <v/>
      </c>
      <c r="C198" s="77"/>
      <c r="D198" s="45"/>
      <c r="E198" s="45"/>
      <c r="F198" s="45"/>
      <c r="G198" s="45"/>
      <c r="H198" s="45"/>
      <c r="I198" s="45"/>
      <c r="J198" s="45"/>
      <c r="K198" s="45"/>
      <c r="L198" s="46"/>
      <c r="M198" s="45"/>
      <c r="N198" s="42"/>
      <c r="O198" s="42"/>
      <c r="P198" s="42"/>
      <c r="Q198" s="42"/>
      <c r="R198" s="42"/>
      <c r="S198" s="66">
        <f t="shared" si="30"/>
        <v>0</v>
      </c>
      <c r="T198" s="66">
        <f t="shared" si="31"/>
        <v>0</v>
      </c>
      <c r="U198" s="66">
        <f t="shared" si="32"/>
        <v>0</v>
      </c>
      <c r="V198" s="66">
        <f t="shared" si="33"/>
        <v>0</v>
      </c>
      <c r="W198" s="66">
        <f t="shared" si="34"/>
        <v>0</v>
      </c>
      <c r="X198" s="43" t="str">
        <f t="shared" ca="1" si="35"/>
        <v/>
      </c>
      <c r="Y198" s="44" t="str">
        <f t="shared" ca="1" si="36"/>
        <v/>
      </c>
      <c r="Z198" s="160"/>
      <c r="AA198" s="160"/>
      <c r="AB198" s="160"/>
      <c r="AC198" s="160"/>
      <c r="AD198" s="160"/>
      <c r="AE198" s="160"/>
      <c r="AF198" s="63" t="e">
        <f t="shared" si="37"/>
        <v>#N/A</v>
      </c>
      <c r="AG198" s="63" t="e">
        <f t="shared" si="38"/>
        <v>#N/A</v>
      </c>
      <c r="AH198" s="64" t="e">
        <f t="shared" si="39"/>
        <v>#N/A</v>
      </c>
      <c r="AI198" s="65">
        <f t="shared" ca="1" si="40"/>
        <v>44511</v>
      </c>
      <c r="AJ198" s="66" t="e">
        <f t="shared" ca="1" si="41"/>
        <v>#N/A</v>
      </c>
      <c r="AK198" s="66">
        <f>SUMIFS(Cost!$E:$E,Cost!$B:$B,Blackvue!$B$198,Cost!$C:$C,Blackvue!O198)</f>
        <v>0</v>
      </c>
      <c r="AL198" s="66">
        <f>SUMIFS(Cost!$E:$E,Cost!$B:$B,Blackvue!$B$198,Cost!$C:$C,Blackvue!P198)</f>
        <v>0</v>
      </c>
      <c r="AM198" s="66">
        <f>SUMIFS(Cost!$E:$E,Cost!$B:$B,Blackvue!$B$198,Cost!$C:$C,Blackvue!Q198)</f>
        <v>0</v>
      </c>
      <c r="AN198" s="66">
        <f>SUMIFS(Cost!$E:$E,Cost!$B:$B,Blackvue!$B$198,Cost!$C:$C,Blackvue!R198)</f>
        <v>0</v>
      </c>
      <c r="AO198" s="66">
        <f t="shared" si="42"/>
        <v>0</v>
      </c>
      <c r="AP198" s="66">
        <f>SUMIFS(Cost!$F:$F,Cost!$B:$B,Blackvue!B198,Cost!$C:$C,Blackvue!O198)</f>
        <v>0</v>
      </c>
      <c r="AQ198" s="66">
        <f>SUMIFS(Cost!$F:$F,Cost!$B:$B,Blackvue!B198,Cost!$C:$C,Blackvue!P198)</f>
        <v>0</v>
      </c>
      <c r="AR198" s="66">
        <f>SUMIFS(Cost!$F:$F,Cost!$B:$B,Blackvue!B198,Cost!$C:$C,Blackvue!Q198)</f>
        <v>0</v>
      </c>
      <c r="AS198" s="66">
        <f>SUMIFS(Cost!$F:$F,Cost!$B:$B,Blackvue!B198,Cost!$C:$C,Blackvue!R198)</f>
        <v>0</v>
      </c>
      <c r="AT198" s="14" t="str">
        <f t="shared" si="43"/>
        <v/>
      </c>
    </row>
    <row r="199" spans="1:46" ht="15.75" thickBot="1">
      <c r="A199" s="41">
        <v>192</v>
      </c>
      <c r="B199" s="42" t="str">
        <f>IFERROR(VLOOKUP(AT199,Model!$A$3:$B$63,2,FALSE),"")</f>
        <v/>
      </c>
      <c r="C199" s="77"/>
      <c r="D199" s="45"/>
      <c r="E199" s="45"/>
      <c r="F199" s="45"/>
      <c r="G199" s="45"/>
      <c r="H199" s="45"/>
      <c r="I199" s="45"/>
      <c r="J199" s="45"/>
      <c r="K199" s="45"/>
      <c r="L199" s="45"/>
      <c r="M199" s="45"/>
      <c r="N199" s="42"/>
      <c r="O199" s="42"/>
      <c r="P199" s="42"/>
      <c r="Q199" s="42"/>
      <c r="R199" s="42"/>
      <c r="S199" s="66">
        <f t="shared" si="30"/>
        <v>0</v>
      </c>
      <c r="T199" s="66">
        <f t="shared" si="31"/>
        <v>0</v>
      </c>
      <c r="U199" s="66">
        <f t="shared" si="32"/>
        <v>0</v>
      </c>
      <c r="V199" s="66">
        <f t="shared" si="33"/>
        <v>0</v>
      </c>
      <c r="W199" s="66">
        <f t="shared" si="34"/>
        <v>0</v>
      </c>
      <c r="X199" s="43" t="str">
        <f t="shared" ca="1" si="35"/>
        <v/>
      </c>
      <c r="Y199" s="44" t="str">
        <f t="shared" ca="1" si="36"/>
        <v/>
      </c>
      <c r="Z199" s="160"/>
      <c r="AA199" s="160"/>
      <c r="AB199" s="160"/>
      <c r="AC199" s="160"/>
      <c r="AD199" s="160"/>
      <c r="AE199" s="160"/>
      <c r="AF199" s="63" t="e">
        <f t="shared" si="37"/>
        <v>#N/A</v>
      </c>
      <c r="AG199" s="63" t="e">
        <f t="shared" si="38"/>
        <v>#N/A</v>
      </c>
      <c r="AH199" s="64" t="e">
        <f t="shared" si="39"/>
        <v>#N/A</v>
      </c>
      <c r="AI199" s="65">
        <f t="shared" ca="1" si="40"/>
        <v>44511</v>
      </c>
      <c r="AJ199" s="66" t="e">
        <f t="shared" ca="1" si="41"/>
        <v>#N/A</v>
      </c>
      <c r="AK199" s="66">
        <f>SUMIFS(Cost!$E:$E,Cost!$B:$B,Blackvue!$B$199,Cost!$C:$C,Blackvue!O199)</f>
        <v>0</v>
      </c>
      <c r="AL199" s="66">
        <f>SUMIFS(Cost!$E:$E,Cost!$B:$B,Blackvue!$B$199,Cost!$C:$C,Blackvue!P199)</f>
        <v>0</v>
      </c>
      <c r="AM199" s="66">
        <f>SUMIFS(Cost!$E:$E,Cost!$B:$B,Blackvue!$B$199,Cost!$C:$C,Blackvue!Q199)</f>
        <v>0</v>
      </c>
      <c r="AN199" s="66">
        <f>SUMIFS(Cost!$E:$E,Cost!$B:$B,Blackvue!$B$199,Cost!$C:$C,Blackvue!R199)</f>
        <v>0</v>
      </c>
      <c r="AO199" s="66">
        <f t="shared" si="42"/>
        <v>0</v>
      </c>
      <c r="AP199" s="66">
        <f>SUMIFS(Cost!$F:$F,Cost!$B:$B,Blackvue!B199,Cost!$C:$C,Blackvue!O199)</f>
        <v>0</v>
      </c>
      <c r="AQ199" s="66">
        <f>SUMIFS(Cost!$F:$F,Cost!$B:$B,Blackvue!B199,Cost!$C:$C,Blackvue!P199)</f>
        <v>0</v>
      </c>
      <c r="AR199" s="66">
        <f>SUMIFS(Cost!$F:$F,Cost!$B:$B,Blackvue!B199,Cost!$C:$C,Blackvue!Q199)</f>
        <v>0</v>
      </c>
      <c r="AS199" s="66">
        <f>SUMIFS(Cost!$F:$F,Cost!$B:$B,Blackvue!B199,Cost!$C:$C,Blackvue!R199)</f>
        <v>0</v>
      </c>
      <c r="AT199" s="14" t="str">
        <f t="shared" si="43"/>
        <v/>
      </c>
    </row>
    <row r="200" spans="1:46" ht="15.75" thickBot="1">
      <c r="A200" s="41">
        <v>193</v>
      </c>
      <c r="B200" s="42" t="str">
        <f>IFERROR(VLOOKUP(AT200,Model!$A$3:$B$63,2,FALSE),"")</f>
        <v/>
      </c>
      <c r="C200" s="77"/>
      <c r="D200" s="45"/>
      <c r="E200" s="45"/>
      <c r="F200" s="45"/>
      <c r="G200" s="45"/>
      <c r="H200" s="45"/>
      <c r="I200" s="45"/>
      <c r="J200" s="45"/>
      <c r="K200" s="45"/>
      <c r="L200" s="45"/>
      <c r="M200" s="45"/>
      <c r="N200" s="42"/>
      <c r="O200" s="42"/>
      <c r="P200" s="42"/>
      <c r="Q200" s="42"/>
      <c r="R200" s="42"/>
      <c r="S200" s="66">
        <f t="shared" si="30"/>
        <v>0</v>
      </c>
      <c r="T200" s="66">
        <f t="shared" si="31"/>
        <v>0</v>
      </c>
      <c r="U200" s="66">
        <f t="shared" si="32"/>
        <v>0</v>
      </c>
      <c r="V200" s="66">
        <f t="shared" si="33"/>
        <v>0</v>
      </c>
      <c r="W200" s="66">
        <f t="shared" si="34"/>
        <v>0</v>
      </c>
      <c r="X200" s="43" t="str">
        <f t="shared" ca="1" si="35"/>
        <v/>
      </c>
      <c r="Y200" s="44" t="str">
        <f t="shared" ca="1" si="36"/>
        <v/>
      </c>
      <c r="Z200" s="160"/>
      <c r="AA200" s="160"/>
      <c r="AB200" s="160"/>
      <c r="AC200" s="160"/>
      <c r="AD200" s="160"/>
      <c r="AE200" s="160"/>
      <c r="AF200" s="63" t="e">
        <f t="shared" si="37"/>
        <v>#N/A</v>
      </c>
      <c r="AG200" s="63" t="e">
        <f t="shared" si="38"/>
        <v>#N/A</v>
      </c>
      <c r="AH200" s="64" t="e">
        <f t="shared" si="39"/>
        <v>#N/A</v>
      </c>
      <c r="AI200" s="65">
        <f t="shared" ca="1" si="40"/>
        <v>44511</v>
      </c>
      <c r="AJ200" s="66" t="e">
        <f t="shared" ca="1" si="41"/>
        <v>#N/A</v>
      </c>
      <c r="AK200" s="66">
        <f>SUMIFS(Cost!$E:$E,Cost!$B:$B,Blackvue!$B$200,Cost!$C:$C,Blackvue!O200)</f>
        <v>0</v>
      </c>
      <c r="AL200" s="66">
        <f>SUMIFS(Cost!$E:$E,Cost!$B:$B,Blackvue!$B$200,Cost!$C:$C,Blackvue!P200)</f>
        <v>0</v>
      </c>
      <c r="AM200" s="66">
        <f>SUMIFS(Cost!$E:$E,Cost!$B:$B,Blackvue!$B$200,Cost!$C:$C,Blackvue!Q200)</f>
        <v>0</v>
      </c>
      <c r="AN200" s="66">
        <f>SUMIFS(Cost!$E:$E,Cost!$B:$B,Blackvue!$B$200,Cost!$C:$C,Blackvue!R200)</f>
        <v>0</v>
      </c>
      <c r="AO200" s="66">
        <f t="shared" si="42"/>
        <v>0</v>
      </c>
      <c r="AP200" s="66">
        <f>SUMIFS(Cost!$F:$F,Cost!$B:$B,Blackvue!B200,Cost!$C:$C,Blackvue!O200)</f>
        <v>0</v>
      </c>
      <c r="AQ200" s="66">
        <f>SUMIFS(Cost!$F:$F,Cost!$B:$B,Blackvue!B200,Cost!$C:$C,Blackvue!P200)</f>
        <v>0</v>
      </c>
      <c r="AR200" s="66">
        <f>SUMIFS(Cost!$F:$F,Cost!$B:$B,Blackvue!B200,Cost!$C:$C,Blackvue!Q200)</f>
        <v>0</v>
      </c>
      <c r="AS200" s="66">
        <f>SUMIFS(Cost!$F:$F,Cost!$B:$B,Blackvue!B200,Cost!$C:$C,Blackvue!R200)</f>
        <v>0</v>
      </c>
      <c r="AT200" s="14" t="str">
        <f t="shared" si="43"/>
        <v/>
      </c>
    </row>
    <row r="201" spans="1:46" ht="15.75" thickBot="1">
      <c r="A201" s="41">
        <v>194</v>
      </c>
      <c r="B201" s="42" t="str">
        <f>IFERROR(VLOOKUP(AT201,Model!$A$3:$B$63,2,FALSE),"")</f>
        <v/>
      </c>
      <c r="C201" s="77"/>
      <c r="D201" s="45"/>
      <c r="E201" s="45"/>
      <c r="F201" s="45"/>
      <c r="G201" s="45"/>
      <c r="H201" s="45"/>
      <c r="I201" s="45"/>
      <c r="J201" s="45"/>
      <c r="K201" s="45"/>
      <c r="L201" s="45"/>
      <c r="M201" s="45"/>
      <c r="N201" s="42"/>
      <c r="O201" s="42"/>
      <c r="P201" s="42"/>
      <c r="Q201" s="42"/>
      <c r="R201" s="42"/>
      <c r="S201" s="66">
        <f t="shared" ref="S201:S264" si="44">AK201</f>
        <v>0</v>
      </c>
      <c r="T201" s="66">
        <f t="shared" ref="T201:T264" si="45">AL201</f>
        <v>0</v>
      </c>
      <c r="U201" s="66">
        <f t="shared" ref="U201:U264" si="46">AM201</f>
        <v>0</v>
      </c>
      <c r="V201" s="66">
        <f t="shared" ref="V201:V264" si="47">AN201</f>
        <v>0</v>
      </c>
      <c r="W201" s="66">
        <f t="shared" ref="W201:W264" si="48">AO201</f>
        <v>0</v>
      </c>
      <c r="X201" s="43" t="str">
        <f t="shared" ref="X201:X264" ca="1" si="49">IFERROR(IF(AJ201&gt;=16,"out",IF(AJ201&lt;16,"in")),"")</f>
        <v/>
      </c>
      <c r="Y201" s="44" t="str">
        <f t="shared" ref="Y201:Y207" ca="1" si="50">IF(X201="out",SUM(AK201:AO201),"")</f>
        <v/>
      </c>
      <c r="Z201" s="160"/>
      <c r="AA201" s="160"/>
      <c r="AB201" s="160"/>
      <c r="AC201" s="160"/>
      <c r="AD201" s="160"/>
      <c r="AE201" s="160"/>
      <c r="AF201" s="63" t="e">
        <f t="shared" ref="AF201:AF264" si="51">VLOOKUP(MID(C201,7,1),$BC$6:$BD$14,2,FALSE)</f>
        <v>#N/A</v>
      </c>
      <c r="AG201" s="63" t="e">
        <f t="shared" ref="AG201:AG264" si="52">VLOOKUP(MID(C201,8,1),$BE$6:$BF$17,2,FALSE)</f>
        <v>#N/A</v>
      </c>
      <c r="AH201" s="64" t="e">
        <f t="shared" ref="AH201:AH207" si="53">DATE(AF201,AG201,1)</f>
        <v>#N/A</v>
      </c>
      <c r="AI201" s="65">
        <f t="shared" ref="AI201:AI264" ca="1" si="54">TODAY()</f>
        <v>44511</v>
      </c>
      <c r="AJ201" s="66" t="e">
        <f t="shared" ref="AJ201:AJ207" ca="1" si="55">DATEDIF(AH201,AI201,"M")</f>
        <v>#N/A</v>
      </c>
      <c r="AK201" s="66">
        <f>SUMIFS(Cost!$E:$E,Cost!$B:$B,Blackvue!$B$201,Cost!$C:$C,Blackvue!O201)</f>
        <v>0</v>
      </c>
      <c r="AL201" s="66">
        <f>SUMIFS(Cost!$E:$E,Cost!$B:$B,Blackvue!$B$201,Cost!$C:$C,Blackvue!P201)</f>
        <v>0</v>
      </c>
      <c r="AM201" s="66">
        <f>SUMIFS(Cost!$E:$E,Cost!$B:$B,Blackvue!$B$201,Cost!$C:$C,Blackvue!Q201)</f>
        <v>0</v>
      </c>
      <c r="AN201" s="66">
        <f>SUMIFS(Cost!$E:$E,Cost!$B:$B,Blackvue!$B$201,Cost!$C:$C,Blackvue!R201)</f>
        <v>0</v>
      </c>
      <c r="AO201" s="66">
        <f t="shared" ref="AO201:AO264" si="56">MAX(AP201:AS201)</f>
        <v>0</v>
      </c>
      <c r="AP201" s="66">
        <f>SUMIFS(Cost!$F:$F,Cost!$B:$B,Blackvue!B201,Cost!$C:$C,Blackvue!O201)</f>
        <v>0</v>
      </c>
      <c r="AQ201" s="66">
        <f>SUMIFS(Cost!$F:$F,Cost!$B:$B,Blackvue!B201,Cost!$C:$C,Blackvue!P201)</f>
        <v>0</v>
      </c>
      <c r="AR201" s="66">
        <f>SUMIFS(Cost!$F:$F,Cost!$B:$B,Blackvue!B201,Cost!$C:$C,Blackvue!Q201)</f>
        <v>0</v>
      </c>
      <c r="AS201" s="66">
        <f>SUMIFS(Cost!$F:$F,Cost!$B:$B,Blackvue!B201,Cost!$C:$C,Blackvue!R201)</f>
        <v>0</v>
      </c>
      <c r="AT201" s="14" t="str">
        <f t="shared" ref="AT201:AT264" si="57">LEFT(C201,4)</f>
        <v/>
      </c>
    </row>
    <row r="202" spans="1:46" ht="15.75" thickBot="1">
      <c r="A202" s="41">
        <v>195</v>
      </c>
      <c r="B202" s="42" t="str">
        <f>IFERROR(VLOOKUP(AT202,Model!$A$3:$B$63,2,FALSE),"")</f>
        <v/>
      </c>
      <c r="C202" s="77"/>
      <c r="D202" s="45"/>
      <c r="E202" s="45"/>
      <c r="F202" s="45"/>
      <c r="G202" s="45"/>
      <c r="H202" s="45"/>
      <c r="I202" s="45"/>
      <c r="J202" s="45"/>
      <c r="K202" s="45"/>
      <c r="L202" s="45"/>
      <c r="M202" s="45"/>
      <c r="N202" s="42"/>
      <c r="O202" s="42"/>
      <c r="P202" s="42"/>
      <c r="Q202" s="42"/>
      <c r="R202" s="42"/>
      <c r="S202" s="66">
        <f t="shared" si="44"/>
        <v>0</v>
      </c>
      <c r="T202" s="66">
        <f t="shared" si="45"/>
        <v>0</v>
      </c>
      <c r="U202" s="66">
        <f t="shared" si="46"/>
        <v>0</v>
      </c>
      <c r="V202" s="66">
        <f t="shared" si="47"/>
        <v>0</v>
      </c>
      <c r="W202" s="66">
        <f t="shared" si="48"/>
        <v>0</v>
      </c>
      <c r="X202" s="43" t="str">
        <f t="shared" ca="1" si="49"/>
        <v/>
      </c>
      <c r="Y202" s="44" t="str">
        <f t="shared" ca="1" si="50"/>
        <v/>
      </c>
      <c r="Z202" s="160"/>
      <c r="AA202" s="160"/>
      <c r="AB202" s="160"/>
      <c r="AC202" s="160"/>
      <c r="AD202" s="160"/>
      <c r="AE202" s="160"/>
      <c r="AF202" s="63" t="e">
        <f t="shared" si="51"/>
        <v>#N/A</v>
      </c>
      <c r="AG202" s="63" t="e">
        <f t="shared" si="52"/>
        <v>#N/A</v>
      </c>
      <c r="AH202" s="64" t="e">
        <f t="shared" si="53"/>
        <v>#N/A</v>
      </c>
      <c r="AI202" s="65">
        <f t="shared" ca="1" si="54"/>
        <v>44511</v>
      </c>
      <c r="AJ202" s="66" t="e">
        <f t="shared" ca="1" si="55"/>
        <v>#N/A</v>
      </c>
      <c r="AK202" s="66">
        <f>SUMIFS(Cost!$E:$E,Cost!$B:$B,Blackvue!$B$202,Cost!$C:$C,Blackvue!O202)</f>
        <v>0</v>
      </c>
      <c r="AL202" s="66">
        <f>SUMIFS(Cost!$E:$E,Cost!$B:$B,Blackvue!$B$202,Cost!$C:$C,Blackvue!P202)</f>
        <v>0</v>
      </c>
      <c r="AM202" s="66">
        <f>SUMIFS(Cost!$E:$E,Cost!$B:$B,Blackvue!$B$202,Cost!$C:$C,Blackvue!Q202)</f>
        <v>0</v>
      </c>
      <c r="AN202" s="66">
        <f>SUMIFS(Cost!$E:$E,Cost!$B:$B,Blackvue!$B$202,Cost!$C:$C,Blackvue!R202)</f>
        <v>0</v>
      </c>
      <c r="AO202" s="66">
        <f t="shared" si="56"/>
        <v>0</v>
      </c>
      <c r="AP202" s="66">
        <f>SUMIFS(Cost!$F:$F,Cost!$B:$B,Blackvue!B202,Cost!$C:$C,Blackvue!O202)</f>
        <v>0</v>
      </c>
      <c r="AQ202" s="66">
        <f>SUMIFS(Cost!$F:$F,Cost!$B:$B,Blackvue!B202,Cost!$C:$C,Blackvue!P202)</f>
        <v>0</v>
      </c>
      <c r="AR202" s="66">
        <f>SUMIFS(Cost!$F:$F,Cost!$B:$B,Blackvue!B202,Cost!$C:$C,Blackvue!Q202)</f>
        <v>0</v>
      </c>
      <c r="AS202" s="66">
        <f>SUMIFS(Cost!$F:$F,Cost!$B:$B,Blackvue!B202,Cost!$C:$C,Blackvue!R202)</f>
        <v>0</v>
      </c>
      <c r="AT202" s="14" t="str">
        <f t="shared" si="57"/>
        <v/>
      </c>
    </row>
    <row r="203" spans="1:46" ht="15.75" thickBot="1">
      <c r="A203" s="41">
        <v>196</v>
      </c>
      <c r="B203" s="42" t="str">
        <f>IFERROR(VLOOKUP(AT203,Model!$A$3:$B$63,2,FALSE),"")</f>
        <v/>
      </c>
      <c r="C203" s="77"/>
      <c r="D203" s="45"/>
      <c r="E203" s="45"/>
      <c r="F203" s="45"/>
      <c r="G203" s="45"/>
      <c r="H203" s="45"/>
      <c r="I203" s="45"/>
      <c r="J203" s="45"/>
      <c r="K203" s="45"/>
      <c r="L203" s="45"/>
      <c r="M203" s="45"/>
      <c r="N203" s="42"/>
      <c r="O203" s="42"/>
      <c r="P203" s="42"/>
      <c r="Q203" s="42"/>
      <c r="R203" s="42"/>
      <c r="S203" s="66">
        <f t="shared" si="44"/>
        <v>0</v>
      </c>
      <c r="T203" s="66">
        <f t="shared" si="45"/>
        <v>0</v>
      </c>
      <c r="U203" s="66">
        <f t="shared" si="46"/>
        <v>0</v>
      </c>
      <c r="V203" s="66">
        <f t="shared" si="47"/>
        <v>0</v>
      </c>
      <c r="W203" s="66">
        <f t="shared" si="48"/>
        <v>0</v>
      </c>
      <c r="X203" s="43" t="str">
        <f t="shared" ca="1" si="49"/>
        <v/>
      </c>
      <c r="Y203" s="44" t="str">
        <f t="shared" ca="1" si="50"/>
        <v/>
      </c>
      <c r="Z203" s="160"/>
      <c r="AA203" s="160"/>
      <c r="AB203" s="160"/>
      <c r="AC203" s="160"/>
      <c r="AD203" s="160"/>
      <c r="AE203" s="160"/>
      <c r="AF203" s="63" t="e">
        <f t="shared" si="51"/>
        <v>#N/A</v>
      </c>
      <c r="AG203" s="63" t="e">
        <f t="shared" si="52"/>
        <v>#N/A</v>
      </c>
      <c r="AH203" s="64" t="e">
        <f t="shared" si="53"/>
        <v>#N/A</v>
      </c>
      <c r="AI203" s="65">
        <f t="shared" ca="1" si="54"/>
        <v>44511</v>
      </c>
      <c r="AJ203" s="66" t="e">
        <f t="shared" ca="1" si="55"/>
        <v>#N/A</v>
      </c>
      <c r="AK203" s="66">
        <f>SUMIFS(Cost!$E:$E,Cost!$B:$B,Blackvue!$B$203,Cost!$C:$C,Blackvue!O203)</f>
        <v>0</v>
      </c>
      <c r="AL203" s="66">
        <f>SUMIFS(Cost!$E:$E,Cost!$B:$B,Blackvue!$B$203,Cost!$C:$C,Blackvue!P203)</f>
        <v>0</v>
      </c>
      <c r="AM203" s="66">
        <f>SUMIFS(Cost!$E:$E,Cost!$B:$B,Blackvue!$B$203,Cost!$C:$C,Blackvue!Q203)</f>
        <v>0</v>
      </c>
      <c r="AN203" s="66">
        <f>SUMIFS(Cost!$E:$E,Cost!$B:$B,Blackvue!$B$203,Cost!$C:$C,Blackvue!R203)</f>
        <v>0</v>
      </c>
      <c r="AO203" s="66">
        <f t="shared" si="56"/>
        <v>0</v>
      </c>
      <c r="AP203" s="66">
        <f>SUMIFS(Cost!$F:$F,Cost!$B:$B,Blackvue!B203,Cost!$C:$C,Blackvue!O203)</f>
        <v>0</v>
      </c>
      <c r="AQ203" s="66">
        <f>SUMIFS(Cost!$F:$F,Cost!$B:$B,Blackvue!B203,Cost!$C:$C,Blackvue!P203)</f>
        <v>0</v>
      </c>
      <c r="AR203" s="66">
        <f>SUMIFS(Cost!$F:$F,Cost!$B:$B,Blackvue!B203,Cost!$C:$C,Blackvue!Q203)</f>
        <v>0</v>
      </c>
      <c r="AS203" s="66">
        <f>SUMIFS(Cost!$F:$F,Cost!$B:$B,Blackvue!B203,Cost!$C:$C,Blackvue!R203)</f>
        <v>0</v>
      </c>
      <c r="AT203" s="14" t="str">
        <f t="shared" si="57"/>
        <v/>
      </c>
    </row>
    <row r="204" spans="1:46" ht="15.75" thickBot="1">
      <c r="A204" s="41">
        <v>197</v>
      </c>
      <c r="B204" s="42" t="str">
        <f>IFERROR(VLOOKUP(AT204,Model!$A$3:$B$63,2,FALSE),"")</f>
        <v/>
      </c>
      <c r="C204" s="77"/>
      <c r="D204" s="45"/>
      <c r="E204" s="45"/>
      <c r="F204" s="45"/>
      <c r="G204" s="45"/>
      <c r="H204" s="45"/>
      <c r="I204" s="45"/>
      <c r="J204" s="45"/>
      <c r="K204" s="45"/>
      <c r="L204" s="45"/>
      <c r="M204" s="45"/>
      <c r="N204" s="42"/>
      <c r="O204" s="42"/>
      <c r="P204" s="42"/>
      <c r="Q204" s="42"/>
      <c r="R204" s="42"/>
      <c r="S204" s="66">
        <f t="shared" si="44"/>
        <v>0</v>
      </c>
      <c r="T204" s="66">
        <f t="shared" si="45"/>
        <v>0</v>
      </c>
      <c r="U204" s="66">
        <f t="shared" si="46"/>
        <v>0</v>
      </c>
      <c r="V204" s="66">
        <f t="shared" si="47"/>
        <v>0</v>
      </c>
      <c r="W204" s="66">
        <f t="shared" si="48"/>
        <v>0</v>
      </c>
      <c r="X204" s="43" t="str">
        <f t="shared" ca="1" si="49"/>
        <v/>
      </c>
      <c r="Y204" s="44" t="str">
        <f t="shared" ca="1" si="50"/>
        <v/>
      </c>
      <c r="Z204" s="160"/>
      <c r="AA204" s="160"/>
      <c r="AB204" s="160"/>
      <c r="AC204" s="160"/>
      <c r="AD204" s="160"/>
      <c r="AE204" s="160"/>
      <c r="AF204" s="63" t="e">
        <f t="shared" si="51"/>
        <v>#N/A</v>
      </c>
      <c r="AG204" s="63" t="e">
        <f t="shared" si="52"/>
        <v>#N/A</v>
      </c>
      <c r="AH204" s="64" t="e">
        <f t="shared" si="53"/>
        <v>#N/A</v>
      </c>
      <c r="AI204" s="65">
        <f t="shared" ca="1" si="54"/>
        <v>44511</v>
      </c>
      <c r="AJ204" s="66" t="e">
        <f t="shared" ca="1" si="55"/>
        <v>#N/A</v>
      </c>
      <c r="AK204" s="66">
        <f>SUMIFS(Cost!$E:$E,Cost!$B:$B,Blackvue!$B$204,Cost!$C:$C,Blackvue!O204)</f>
        <v>0</v>
      </c>
      <c r="AL204" s="66">
        <f>SUMIFS(Cost!$E:$E,Cost!$B:$B,Blackvue!$B$204,Cost!$C:$C,Blackvue!P204)</f>
        <v>0</v>
      </c>
      <c r="AM204" s="66">
        <f>SUMIFS(Cost!$E:$E,Cost!$B:$B,Blackvue!$B$204,Cost!$C:$C,Blackvue!Q204)</f>
        <v>0</v>
      </c>
      <c r="AN204" s="66">
        <f>SUMIFS(Cost!$E:$E,Cost!$B:$B,Blackvue!$B$204,Cost!$C:$C,Blackvue!R204)</f>
        <v>0</v>
      </c>
      <c r="AO204" s="66">
        <f t="shared" si="56"/>
        <v>0</v>
      </c>
      <c r="AP204" s="66">
        <f>SUMIFS(Cost!$F:$F,Cost!$B:$B,Blackvue!B204,Cost!$C:$C,Blackvue!O204)</f>
        <v>0</v>
      </c>
      <c r="AQ204" s="66">
        <f>SUMIFS(Cost!$F:$F,Cost!$B:$B,Blackvue!B204,Cost!$C:$C,Blackvue!P204)</f>
        <v>0</v>
      </c>
      <c r="AR204" s="66">
        <f>SUMIFS(Cost!$F:$F,Cost!$B:$B,Blackvue!B204,Cost!$C:$C,Blackvue!Q204)</f>
        <v>0</v>
      </c>
      <c r="AS204" s="66">
        <f>SUMIFS(Cost!$F:$F,Cost!$B:$B,Blackvue!B204,Cost!$C:$C,Blackvue!R204)</f>
        <v>0</v>
      </c>
      <c r="AT204" s="14" t="str">
        <f t="shared" si="57"/>
        <v/>
      </c>
    </row>
    <row r="205" spans="1:46" ht="15.75" thickBot="1">
      <c r="A205" s="41">
        <v>198</v>
      </c>
      <c r="B205" s="42" t="str">
        <f>IFERROR(VLOOKUP(AT205,Model!$A$3:$B$63,2,FALSE),"")</f>
        <v/>
      </c>
      <c r="C205" s="77"/>
      <c r="D205" s="45"/>
      <c r="E205" s="45"/>
      <c r="F205" s="45"/>
      <c r="G205" s="45"/>
      <c r="H205" s="45"/>
      <c r="I205" s="45"/>
      <c r="J205" s="45"/>
      <c r="K205" s="45"/>
      <c r="L205" s="45"/>
      <c r="M205" s="45"/>
      <c r="N205" s="42"/>
      <c r="O205" s="42"/>
      <c r="P205" s="42"/>
      <c r="Q205" s="42"/>
      <c r="R205" s="42"/>
      <c r="S205" s="66">
        <f t="shared" si="44"/>
        <v>0</v>
      </c>
      <c r="T205" s="66">
        <f t="shared" si="45"/>
        <v>0</v>
      </c>
      <c r="U205" s="66">
        <f t="shared" si="46"/>
        <v>0</v>
      </c>
      <c r="V205" s="66">
        <f t="shared" si="47"/>
        <v>0</v>
      </c>
      <c r="W205" s="66">
        <f t="shared" si="48"/>
        <v>0</v>
      </c>
      <c r="X205" s="43" t="str">
        <f t="shared" ca="1" si="49"/>
        <v/>
      </c>
      <c r="Y205" s="44" t="str">
        <f t="shared" ca="1" si="50"/>
        <v/>
      </c>
      <c r="Z205" s="160"/>
      <c r="AA205" s="160"/>
      <c r="AB205" s="160"/>
      <c r="AC205" s="160"/>
      <c r="AD205" s="160"/>
      <c r="AE205" s="160"/>
      <c r="AF205" s="63" t="e">
        <f t="shared" si="51"/>
        <v>#N/A</v>
      </c>
      <c r="AG205" s="63" t="e">
        <f t="shared" si="52"/>
        <v>#N/A</v>
      </c>
      <c r="AH205" s="64" t="e">
        <f t="shared" si="53"/>
        <v>#N/A</v>
      </c>
      <c r="AI205" s="65">
        <f t="shared" ca="1" si="54"/>
        <v>44511</v>
      </c>
      <c r="AJ205" s="66" t="e">
        <f t="shared" ca="1" si="55"/>
        <v>#N/A</v>
      </c>
      <c r="AK205" s="66">
        <f>SUMIFS(Cost!$E:$E,Cost!$B:$B,Blackvue!$B$205,Cost!$C:$C,Blackvue!O205)</f>
        <v>0</v>
      </c>
      <c r="AL205" s="66">
        <f>SUMIFS(Cost!$E:$E,Cost!$B:$B,Blackvue!$B$205,Cost!$C:$C,Blackvue!P205)</f>
        <v>0</v>
      </c>
      <c r="AM205" s="66">
        <f>SUMIFS(Cost!$E:$E,Cost!$B:$B,Blackvue!$B$205,Cost!$C:$C,Blackvue!Q205)</f>
        <v>0</v>
      </c>
      <c r="AN205" s="66">
        <f>SUMIFS(Cost!$E:$E,Cost!$B:$B,Blackvue!$B$205,Cost!$C:$C,Blackvue!R205)</f>
        <v>0</v>
      </c>
      <c r="AO205" s="66">
        <f t="shared" si="56"/>
        <v>0</v>
      </c>
      <c r="AP205" s="66">
        <f>SUMIFS(Cost!$F:$F,Cost!$B:$B,Blackvue!B205,Cost!$C:$C,Blackvue!O205)</f>
        <v>0</v>
      </c>
      <c r="AQ205" s="66">
        <f>SUMIFS(Cost!$F:$F,Cost!$B:$B,Blackvue!B205,Cost!$C:$C,Blackvue!P205)</f>
        <v>0</v>
      </c>
      <c r="AR205" s="66">
        <f>SUMIFS(Cost!$F:$F,Cost!$B:$B,Blackvue!B205,Cost!$C:$C,Blackvue!Q205)</f>
        <v>0</v>
      </c>
      <c r="AS205" s="66">
        <f>SUMIFS(Cost!$F:$F,Cost!$B:$B,Blackvue!B205,Cost!$C:$C,Blackvue!R205)</f>
        <v>0</v>
      </c>
      <c r="AT205" s="14" t="str">
        <f t="shared" si="57"/>
        <v/>
      </c>
    </row>
    <row r="206" spans="1:46" ht="15.75" thickBot="1">
      <c r="A206" s="50">
        <v>199</v>
      </c>
      <c r="B206" s="42" t="str">
        <f>IFERROR(VLOOKUP(AT206,Model!$A$3:$B$63,2,FALSE),"")</f>
        <v/>
      </c>
      <c r="C206" s="77"/>
      <c r="D206" s="45"/>
      <c r="E206" s="45"/>
      <c r="F206" s="45"/>
      <c r="G206" s="45"/>
      <c r="H206" s="45"/>
      <c r="I206" s="45"/>
      <c r="J206" s="45"/>
      <c r="K206" s="45"/>
      <c r="L206" s="45"/>
      <c r="M206" s="45"/>
      <c r="N206" s="42"/>
      <c r="O206" s="42"/>
      <c r="P206" s="42"/>
      <c r="Q206" s="42"/>
      <c r="R206" s="42"/>
      <c r="S206" s="66">
        <f t="shared" si="44"/>
        <v>0</v>
      </c>
      <c r="T206" s="66">
        <f t="shared" si="45"/>
        <v>0</v>
      </c>
      <c r="U206" s="66">
        <f t="shared" si="46"/>
        <v>0</v>
      </c>
      <c r="V206" s="66">
        <f t="shared" si="47"/>
        <v>0</v>
      </c>
      <c r="W206" s="66">
        <f t="shared" si="48"/>
        <v>0</v>
      </c>
      <c r="X206" s="43" t="str">
        <f t="shared" ca="1" si="49"/>
        <v/>
      </c>
      <c r="Y206" s="51" t="str">
        <f t="shared" ca="1" si="50"/>
        <v/>
      </c>
      <c r="Z206" s="189"/>
      <c r="AA206" s="189"/>
      <c r="AB206" s="189"/>
      <c r="AC206" s="189"/>
      <c r="AD206" s="189"/>
      <c r="AE206" s="189"/>
      <c r="AF206" s="63" t="e">
        <f t="shared" si="51"/>
        <v>#N/A</v>
      </c>
      <c r="AG206" s="63" t="e">
        <f t="shared" si="52"/>
        <v>#N/A</v>
      </c>
      <c r="AH206" s="64" t="e">
        <f t="shared" si="53"/>
        <v>#N/A</v>
      </c>
      <c r="AI206" s="65">
        <f t="shared" ca="1" si="54"/>
        <v>44511</v>
      </c>
      <c r="AJ206" s="66" t="e">
        <f t="shared" ca="1" si="55"/>
        <v>#N/A</v>
      </c>
      <c r="AK206" s="66">
        <f>SUMIFS(Cost!$E:$E,Cost!$B:$B,Blackvue!$B$206,Cost!$C:$C,Blackvue!O206)</f>
        <v>0</v>
      </c>
      <c r="AL206" s="66">
        <f>SUMIFS(Cost!$E:$E,Cost!$B:$B,Blackvue!$B$206,Cost!$C:$C,Blackvue!P206)</f>
        <v>0</v>
      </c>
      <c r="AM206" s="66">
        <f>SUMIFS(Cost!$E:$E,Cost!$B:$B,Blackvue!$B$206,Cost!$C:$C,Blackvue!Q206)</f>
        <v>0</v>
      </c>
      <c r="AN206" s="66">
        <f>SUMIFS(Cost!$E:$E,Cost!$B:$B,Blackvue!$B$206,Cost!$C:$C,Blackvue!R206)</f>
        <v>0</v>
      </c>
      <c r="AO206" s="66">
        <f t="shared" si="56"/>
        <v>0</v>
      </c>
      <c r="AP206" s="66">
        <f>SUMIFS(Cost!$F:$F,Cost!$B:$B,Blackvue!B206,Cost!$C:$C,Blackvue!O206)</f>
        <v>0</v>
      </c>
      <c r="AQ206" s="66">
        <f>SUMIFS(Cost!$F:$F,Cost!$B:$B,Blackvue!B206,Cost!$C:$C,Blackvue!P206)</f>
        <v>0</v>
      </c>
      <c r="AR206" s="66">
        <f>SUMIFS(Cost!$F:$F,Cost!$B:$B,Blackvue!B206,Cost!$C:$C,Blackvue!Q206)</f>
        <v>0</v>
      </c>
      <c r="AS206" s="66">
        <f>SUMIFS(Cost!$F:$F,Cost!$B:$B,Blackvue!B206,Cost!$C:$C,Blackvue!R206)</f>
        <v>0</v>
      </c>
      <c r="AT206" s="14" t="str">
        <f t="shared" si="57"/>
        <v/>
      </c>
    </row>
    <row r="207" spans="1:46" ht="15.75" thickBot="1">
      <c r="A207" s="41">
        <v>200</v>
      </c>
      <c r="B207" s="42" t="str">
        <f>IFERROR(VLOOKUP(AT207,Model!$A$3:$B$63,2,FALSE),"")</f>
        <v/>
      </c>
      <c r="C207" s="77"/>
      <c r="D207" s="45"/>
      <c r="E207" s="45"/>
      <c r="F207" s="45"/>
      <c r="G207" s="45"/>
      <c r="H207" s="45"/>
      <c r="I207" s="45"/>
      <c r="J207" s="45"/>
      <c r="K207" s="45"/>
      <c r="L207" s="45"/>
      <c r="M207" s="45"/>
      <c r="N207" s="42"/>
      <c r="O207" s="42"/>
      <c r="P207" s="42"/>
      <c r="Q207" s="42"/>
      <c r="R207" s="42"/>
      <c r="S207" s="66">
        <f t="shared" si="44"/>
        <v>0</v>
      </c>
      <c r="T207" s="66">
        <f t="shared" si="45"/>
        <v>0</v>
      </c>
      <c r="U207" s="66">
        <f t="shared" si="46"/>
        <v>0</v>
      </c>
      <c r="V207" s="66">
        <f t="shared" si="47"/>
        <v>0</v>
      </c>
      <c r="W207" s="66">
        <f t="shared" si="48"/>
        <v>0</v>
      </c>
      <c r="X207" s="43" t="str">
        <f t="shared" ca="1" si="49"/>
        <v/>
      </c>
      <c r="Y207" s="44" t="str">
        <f t="shared" ca="1" si="50"/>
        <v/>
      </c>
      <c r="Z207" s="160"/>
      <c r="AA207" s="160"/>
      <c r="AB207" s="160"/>
      <c r="AC207" s="160"/>
      <c r="AD207" s="160"/>
      <c r="AE207" s="160"/>
      <c r="AF207" s="63" t="e">
        <f t="shared" si="51"/>
        <v>#N/A</v>
      </c>
      <c r="AG207" s="63" t="e">
        <f t="shared" si="52"/>
        <v>#N/A</v>
      </c>
      <c r="AH207" s="64" t="e">
        <f t="shared" si="53"/>
        <v>#N/A</v>
      </c>
      <c r="AI207" s="65">
        <f t="shared" ca="1" si="54"/>
        <v>44511</v>
      </c>
      <c r="AJ207" s="66" t="e">
        <f t="shared" ca="1" si="55"/>
        <v>#N/A</v>
      </c>
      <c r="AK207" s="66">
        <f>SUMIFS(Cost!$E:$E,Cost!$B:$B,Blackvue!$B$207,Cost!$C:$C,Blackvue!O207)</f>
        <v>0</v>
      </c>
      <c r="AL207" s="66">
        <f>SUMIFS(Cost!$E:$E,Cost!$B:$B,Blackvue!$B$207,Cost!$C:$C,Blackvue!P207)</f>
        <v>0</v>
      </c>
      <c r="AM207" s="66">
        <f>SUMIFS(Cost!$E:$E,Cost!$B:$B,Blackvue!$B$207,Cost!$C:$C,Blackvue!Q207)</f>
        <v>0</v>
      </c>
      <c r="AN207" s="66">
        <f>SUMIFS(Cost!$E:$E,Cost!$B:$B,Blackvue!$B$207,Cost!$C:$C,Blackvue!R207)</f>
        <v>0</v>
      </c>
      <c r="AO207" s="66">
        <f t="shared" si="56"/>
        <v>0</v>
      </c>
      <c r="AP207" s="66">
        <f>SUMIFS(Cost!$F:$F,Cost!$B:$B,Blackvue!B207,Cost!$C:$C,Blackvue!O207)</f>
        <v>0</v>
      </c>
      <c r="AQ207" s="66">
        <f>SUMIFS(Cost!$F:$F,Cost!$B:$B,Blackvue!B207,Cost!$C:$C,Blackvue!P207)</f>
        <v>0</v>
      </c>
      <c r="AR207" s="66">
        <f>SUMIFS(Cost!$F:$F,Cost!$B:$B,Blackvue!B207,Cost!$C:$C,Blackvue!Q207)</f>
        <v>0</v>
      </c>
      <c r="AS207" s="66">
        <f>SUMIFS(Cost!$F:$F,Cost!$B:$B,Blackvue!B207,Cost!$C:$C,Blackvue!R207)</f>
        <v>0</v>
      </c>
      <c r="AT207" s="14" t="str">
        <f t="shared" si="57"/>
        <v/>
      </c>
    </row>
    <row r="208" spans="1:46" ht="15.75" thickBot="1">
      <c r="A208" s="41">
        <v>201</v>
      </c>
      <c r="B208" s="42" t="str">
        <f>IFERROR(VLOOKUP(AT208,Model!$A$3:$B$63,2,FALSE),"")</f>
        <v/>
      </c>
      <c r="C208" s="77"/>
      <c r="D208" s="45"/>
      <c r="E208" s="45"/>
      <c r="F208" s="45"/>
      <c r="G208" s="45"/>
      <c r="H208" s="45"/>
      <c r="I208" s="45"/>
      <c r="J208" s="45"/>
      <c r="K208" s="45"/>
      <c r="L208" s="45"/>
      <c r="M208" s="45"/>
      <c r="N208" s="42"/>
      <c r="O208" s="42"/>
      <c r="P208" s="42"/>
      <c r="Q208" s="42"/>
      <c r="R208" s="42"/>
      <c r="S208" s="66">
        <f t="shared" si="44"/>
        <v>0</v>
      </c>
      <c r="T208" s="66">
        <f t="shared" si="45"/>
        <v>0</v>
      </c>
      <c r="U208" s="66">
        <f t="shared" si="46"/>
        <v>0</v>
      </c>
      <c r="V208" s="66">
        <f t="shared" si="47"/>
        <v>0</v>
      </c>
      <c r="W208" s="66">
        <f t="shared" si="48"/>
        <v>0</v>
      </c>
      <c r="X208" s="43" t="str">
        <f t="shared" ca="1" si="49"/>
        <v/>
      </c>
      <c r="Y208" s="44" t="str">
        <f t="shared" ref="Y208:Y271" ca="1" si="58">IF(X208="out",SUM(AK208:AO208),"")</f>
        <v/>
      </c>
      <c r="Z208" s="160"/>
      <c r="AA208" s="160"/>
      <c r="AB208" s="160"/>
      <c r="AC208" s="160"/>
      <c r="AD208" s="160"/>
      <c r="AE208" s="160"/>
      <c r="AF208" s="63" t="e">
        <f t="shared" si="51"/>
        <v>#N/A</v>
      </c>
      <c r="AG208" s="63" t="e">
        <f t="shared" si="52"/>
        <v>#N/A</v>
      </c>
      <c r="AH208" s="64" t="e">
        <f t="shared" ref="AH208:AH271" si="59">DATE(AF208,AG208,1)</f>
        <v>#N/A</v>
      </c>
      <c r="AI208" s="65">
        <f t="shared" ca="1" si="54"/>
        <v>44511</v>
      </c>
      <c r="AJ208" s="66" t="e">
        <f t="shared" ref="AJ208:AJ271" ca="1" si="60">DATEDIF(AH208,AI208,"M")</f>
        <v>#N/A</v>
      </c>
      <c r="AK208" s="66">
        <f>SUMIFS(Cost!$E:$E,Cost!$B:$B,Blackvue!$B$208,Cost!$C:$C,Blackvue!O208)</f>
        <v>0</v>
      </c>
      <c r="AL208" s="66">
        <f>SUMIFS(Cost!$E:$E,Cost!$B:$B,Blackvue!$B$208,Cost!$C:$C,Blackvue!P208)</f>
        <v>0</v>
      </c>
      <c r="AM208" s="66">
        <f>SUMIFS(Cost!$E:$E,Cost!$B:$B,Blackvue!$B$208,Cost!$C:$C,Blackvue!Q208)</f>
        <v>0</v>
      </c>
      <c r="AN208" s="66">
        <f>SUMIFS(Cost!$E:$E,Cost!$B:$B,Blackvue!$B$208,Cost!$C:$C,Blackvue!R208)</f>
        <v>0</v>
      </c>
      <c r="AO208" s="66">
        <f t="shared" si="56"/>
        <v>0</v>
      </c>
      <c r="AP208" s="66">
        <f>SUMIFS(Cost!$F:$F,Cost!$B:$B,Blackvue!B208,Cost!$C:$C,Blackvue!O208)</f>
        <v>0</v>
      </c>
      <c r="AQ208" s="66">
        <f>SUMIFS(Cost!$F:$F,Cost!$B:$B,Blackvue!B208,Cost!$C:$C,Blackvue!P208)</f>
        <v>0</v>
      </c>
      <c r="AR208" s="66">
        <f>SUMIFS(Cost!$F:$F,Cost!$B:$B,Blackvue!B208,Cost!$C:$C,Blackvue!Q208)</f>
        <v>0</v>
      </c>
      <c r="AS208" s="66">
        <f>SUMIFS(Cost!$F:$F,Cost!$B:$B,Blackvue!B208,Cost!$C:$C,Blackvue!R208)</f>
        <v>0</v>
      </c>
      <c r="AT208" s="14" t="str">
        <f t="shared" si="57"/>
        <v/>
      </c>
    </row>
    <row r="209" spans="1:46" ht="15.75" thickBot="1">
      <c r="A209" s="41">
        <v>202</v>
      </c>
      <c r="B209" s="42" t="str">
        <f>IFERROR(VLOOKUP(AT209,Model!$A$3:$B$63,2,FALSE),"")</f>
        <v/>
      </c>
      <c r="C209" s="77"/>
      <c r="D209" s="45"/>
      <c r="E209" s="45"/>
      <c r="F209" s="45"/>
      <c r="G209" s="45"/>
      <c r="H209" s="45"/>
      <c r="I209" s="45"/>
      <c r="J209" s="45"/>
      <c r="K209" s="45"/>
      <c r="L209" s="45"/>
      <c r="M209" s="45"/>
      <c r="N209" s="42"/>
      <c r="O209" s="42"/>
      <c r="P209" s="42"/>
      <c r="Q209" s="42"/>
      <c r="R209" s="42"/>
      <c r="S209" s="66">
        <f t="shared" si="44"/>
        <v>0</v>
      </c>
      <c r="T209" s="66">
        <f t="shared" si="45"/>
        <v>0</v>
      </c>
      <c r="U209" s="66">
        <f t="shared" si="46"/>
        <v>0</v>
      </c>
      <c r="V209" s="66">
        <f t="shared" si="47"/>
        <v>0</v>
      </c>
      <c r="W209" s="66">
        <f t="shared" si="48"/>
        <v>0</v>
      </c>
      <c r="X209" s="43" t="str">
        <f t="shared" ca="1" si="49"/>
        <v/>
      </c>
      <c r="Y209" s="44" t="str">
        <f t="shared" ca="1" si="58"/>
        <v/>
      </c>
      <c r="Z209" s="160"/>
      <c r="AA209" s="160"/>
      <c r="AB209" s="160"/>
      <c r="AC209" s="160"/>
      <c r="AD209" s="160"/>
      <c r="AE209" s="160"/>
      <c r="AF209" s="63" t="e">
        <f t="shared" si="51"/>
        <v>#N/A</v>
      </c>
      <c r="AG209" s="63" t="e">
        <f t="shared" si="52"/>
        <v>#N/A</v>
      </c>
      <c r="AH209" s="64" t="e">
        <f t="shared" si="59"/>
        <v>#N/A</v>
      </c>
      <c r="AI209" s="65">
        <f t="shared" ca="1" si="54"/>
        <v>44511</v>
      </c>
      <c r="AJ209" s="66" t="e">
        <f t="shared" ca="1" si="60"/>
        <v>#N/A</v>
      </c>
      <c r="AK209" s="66">
        <f>SUMIFS(Cost!$E:$E,Cost!$B:$B,Blackvue!$B$209,Cost!$C:$C,Blackvue!O209)</f>
        <v>0</v>
      </c>
      <c r="AL209" s="66">
        <f>SUMIFS(Cost!$E:$E,Cost!$B:$B,Blackvue!$B$209,Cost!$C:$C,Blackvue!P209)</f>
        <v>0</v>
      </c>
      <c r="AM209" s="66">
        <f>SUMIFS(Cost!$E:$E,Cost!$B:$B,Blackvue!$B$209,Cost!$C:$C,Blackvue!Q209)</f>
        <v>0</v>
      </c>
      <c r="AN209" s="66">
        <f>SUMIFS(Cost!$E:$E,Cost!$B:$B,Blackvue!$B$209,Cost!$C:$C,Blackvue!R209)</f>
        <v>0</v>
      </c>
      <c r="AO209" s="66">
        <f t="shared" si="56"/>
        <v>0</v>
      </c>
      <c r="AP209" s="66">
        <f>SUMIFS(Cost!$F:$F,Cost!$B:$B,Blackvue!B209,Cost!$C:$C,Blackvue!O209)</f>
        <v>0</v>
      </c>
      <c r="AQ209" s="66">
        <f>SUMIFS(Cost!$F:$F,Cost!$B:$B,Blackvue!B209,Cost!$C:$C,Blackvue!P209)</f>
        <v>0</v>
      </c>
      <c r="AR209" s="66">
        <f>SUMIFS(Cost!$F:$F,Cost!$B:$B,Blackvue!B209,Cost!$C:$C,Blackvue!Q209)</f>
        <v>0</v>
      </c>
      <c r="AS209" s="66">
        <f>SUMIFS(Cost!$F:$F,Cost!$B:$B,Blackvue!B209,Cost!$C:$C,Blackvue!R209)</f>
        <v>0</v>
      </c>
      <c r="AT209" s="14" t="str">
        <f t="shared" si="57"/>
        <v/>
      </c>
    </row>
    <row r="210" spans="1:46" ht="15.75" thickBot="1">
      <c r="A210" s="41">
        <v>203</v>
      </c>
      <c r="B210" s="42" t="str">
        <f>IFERROR(VLOOKUP(AT210,Model!$A$3:$B$63,2,FALSE),"")</f>
        <v/>
      </c>
      <c r="C210" s="77"/>
      <c r="D210" s="45"/>
      <c r="E210" s="45"/>
      <c r="F210" s="45"/>
      <c r="G210" s="45"/>
      <c r="H210" s="45"/>
      <c r="I210" s="45"/>
      <c r="J210" s="45"/>
      <c r="K210" s="45"/>
      <c r="L210" s="45"/>
      <c r="M210" s="45"/>
      <c r="N210" s="42"/>
      <c r="O210" s="42"/>
      <c r="P210" s="42"/>
      <c r="Q210" s="42"/>
      <c r="R210" s="42"/>
      <c r="S210" s="66">
        <f t="shared" si="44"/>
        <v>0</v>
      </c>
      <c r="T210" s="66">
        <f t="shared" si="45"/>
        <v>0</v>
      </c>
      <c r="U210" s="66">
        <f t="shared" si="46"/>
        <v>0</v>
      </c>
      <c r="V210" s="66">
        <f t="shared" si="47"/>
        <v>0</v>
      </c>
      <c r="W210" s="66">
        <f t="shared" si="48"/>
        <v>0</v>
      </c>
      <c r="X210" s="43" t="str">
        <f t="shared" ca="1" si="49"/>
        <v/>
      </c>
      <c r="Y210" s="44" t="str">
        <f t="shared" ca="1" si="58"/>
        <v/>
      </c>
      <c r="Z210" s="160"/>
      <c r="AA210" s="160"/>
      <c r="AB210" s="160"/>
      <c r="AC210" s="160"/>
      <c r="AD210" s="160"/>
      <c r="AE210" s="160"/>
      <c r="AF210" s="63" t="e">
        <f t="shared" si="51"/>
        <v>#N/A</v>
      </c>
      <c r="AG210" s="63" t="e">
        <f t="shared" si="52"/>
        <v>#N/A</v>
      </c>
      <c r="AH210" s="64" t="e">
        <f t="shared" si="59"/>
        <v>#N/A</v>
      </c>
      <c r="AI210" s="65">
        <f t="shared" ca="1" si="54"/>
        <v>44511</v>
      </c>
      <c r="AJ210" s="66" t="e">
        <f t="shared" ca="1" si="60"/>
        <v>#N/A</v>
      </c>
      <c r="AK210" s="66">
        <f>SUMIFS(Cost!$E:$E,Cost!$B:$B,Blackvue!$B$210,Cost!$C:$C,Blackvue!O210)</f>
        <v>0</v>
      </c>
      <c r="AL210" s="66">
        <f>SUMIFS(Cost!$E:$E,Cost!$B:$B,Blackvue!$B$210,Cost!$C:$C,Blackvue!P210)</f>
        <v>0</v>
      </c>
      <c r="AM210" s="66">
        <f>SUMIFS(Cost!$E:$E,Cost!$B:$B,Blackvue!$B$210,Cost!$C:$C,Blackvue!Q210)</f>
        <v>0</v>
      </c>
      <c r="AN210" s="66">
        <f>SUMIFS(Cost!$E:$E,Cost!$B:$B,Blackvue!$B$210,Cost!$C:$C,Blackvue!R210)</f>
        <v>0</v>
      </c>
      <c r="AO210" s="66">
        <f t="shared" si="56"/>
        <v>0</v>
      </c>
      <c r="AP210" s="66">
        <f>SUMIFS(Cost!$F:$F,Cost!$B:$B,Blackvue!B210,Cost!$C:$C,Blackvue!O210)</f>
        <v>0</v>
      </c>
      <c r="AQ210" s="66">
        <f>SUMIFS(Cost!$F:$F,Cost!$B:$B,Blackvue!B210,Cost!$C:$C,Blackvue!P210)</f>
        <v>0</v>
      </c>
      <c r="AR210" s="66">
        <f>SUMIFS(Cost!$F:$F,Cost!$B:$B,Blackvue!B210,Cost!$C:$C,Blackvue!Q210)</f>
        <v>0</v>
      </c>
      <c r="AS210" s="66">
        <f>SUMIFS(Cost!$F:$F,Cost!$B:$B,Blackvue!B210,Cost!$C:$C,Blackvue!R210)</f>
        <v>0</v>
      </c>
      <c r="AT210" s="14" t="str">
        <f t="shared" si="57"/>
        <v/>
      </c>
    </row>
    <row r="211" spans="1:46" ht="15.75" thickBot="1">
      <c r="A211" s="41">
        <v>204</v>
      </c>
      <c r="B211" s="42" t="str">
        <f>IFERROR(VLOOKUP(AT211,Model!$A$3:$B$63,2,FALSE),"")</f>
        <v/>
      </c>
      <c r="C211" s="77"/>
      <c r="D211" s="45"/>
      <c r="E211" s="45"/>
      <c r="F211" s="45"/>
      <c r="G211" s="45"/>
      <c r="H211" s="45"/>
      <c r="I211" s="45"/>
      <c r="J211" s="45"/>
      <c r="K211" s="45"/>
      <c r="L211" s="45"/>
      <c r="M211" s="45"/>
      <c r="N211" s="42"/>
      <c r="O211" s="42"/>
      <c r="P211" s="42"/>
      <c r="Q211" s="42"/>
      <c r="R211" s="42"/>
      <c r="S211" s="66">
        <f t="shared" si="44"/>
        <v>0</v>
      </c>
      <c r="T211" s="66">
        <f t="shared" si="45"/>
        <v>0</v>
      </c>
      <c r="U211" s="66">
        <f t="shared" si="46"/>
        <v>0</v>
      </c>
      <c r="V211" s="66">
        <f t="shared" si="47"/>
        <v>0</v>
      </c>
      <c r="W211" s="66">
        <f t="shared" si="48"/>
        <v>0</v>
      </c>
      <c r="X211" s="43" t="str">
        <f t="shared" ca="1" si="49"/>
        <v/>
      </c>
      <c r="Y211" s="44" t="str">
        <f t="shared" ca="1" si="58"/>
        <v/>
      </c>
      <c r="Z211" s="160"/>
      <c r="AA211" s="160"/>
      <c r="AB211" s="160"/>
      <c r="AC211" s="160"/>
      <c r="AD211" s="160"/>
      <c r="AE211" s="160"/>
      <c r="AF211" s="63" t="e">
        <f t="shared" si="51"/>
        <v>#N/A</v>
      </c>
      <c r="AG211" s="63" t="e">
        <f t="shared" si="52"/>
        <v>#N/A</v>
      </c>
      <c r="AH211" s="64" t="e">
        <f t="shared" si="59"/>
        <v>#N/A</v>
      </c>
      <c r="AI211" s="65">
        <f t="shared" ca="1" si="54"/>
        <v>44511</v>
      </c>
      <c r="AJ211" s="66" t="e">
        <f t="shared" ca="1" si="60"/>
        <v>#N/A</v>
      </c>
      <c r="AK211" s="66">
        <f>SUMIFS(Cost!$E:$E,Cost!$B:$B,Blackvue!$B$211,Cost!$C:$C,Blackvue!O211)</f>
        <v>0</v>
      </c>
      <c r="AL211" s="66">
        <f>SUMIFS(Cost!$E:$E,Cost!$B:$B,Blackvue!$B$211,Cost!$C:$C,Blackvue!P211)</f>
        <v>0</v>
      </c>
      <c r="AM211" s="66">
        <f>SUMIFS(Cost!$E:$E,Cost!$B:$B,Blackvue!$B$211,Cost!$C:$C,Blackvue!Q211)</f>
        <v>0</v>
      </c>
      <c r="AN211" s="66">
        <f>SUMIFS(Cost!$E:$E,Cost!$B:$B,Blackvue!$B$211,Cost!$C:$C,Blackvue!R211)</f>
        <v>0</v>
      </c>
      <c r="AO211" s="66">
        <f t="shared" si="56"/>
        <v>0</v>
      </c>
      <c r="AP211" s="66">
        <f>SUMIFS(Cost!$F:$F,Cost!$B:$B,Blackvue!B211,Cost!$C:$C,Blackvue!O211)</f>
        <v>0</v>
      </c>
      <c r="AQ211" s="66">
        <f>SUMIFS(Cost!$F:$F,Cost!$B:$B,Blackvue!B211,Cost!$C:$C,Blackvue!P211)</f>
        <v>0</v>
      </c>
      <c r="AR211" s="66">
        <f>SUMIFS(Cost!$F:$F,Cost!$B:$B,Blackvue!B211,Cost!$C:$C,Blackvue!Q211)</f>
        <v>0</v>
      </c>
      <c r="AS211" s="66">
        <f>SUMIFS(Cost!$F:$F,Cost!$B:$B,Blackvue!B211,Cost!$C:$C,Blackvue!R211)</f>
        <v>0</v>
      </c>
      <c r="AT211" s="14" t="str">
        <f t="shared" si="57"/>
        <v/>
      </c>
    </row>
    <row r="212" spans="1:46" ht="15.75" thickBot="1">
      <c r="A212" s="41">
        <v>205</v>
      </c>
      <c r="B212" s="42" t="str">
        <f>IFERROR(VLOOKUP(AT212,Model!$A$3:$B$63,2,FALSE),"")</f>
        <v/>
      </c>
      <c r="C212" s="77"/>
      <c r="D212" s="45"/>
      <c r="E212" s="45"/>
      <c r="F212" s="45"/>
      <c r="G212" s="45"/>
      <c r="H212" s="45"/>
      <c r="I212" s="45"/>
      <c r="J212" s="45"/>
      <c r="K212" s="45"/>
      <c r="L212" s="45"/>
      <c r="M212" s="45"/>
      <c r="N212" s="42"/>
      <c r="O212" s="42"/>
      <c r="P212" s="42"/>
      <c r="Q212" s="42"/>
      <c r="R212" s="42"/>
      <c r="S212" s="66">
        <f t="shared" si="44"/>
        <v>0</v>
      </c>
      <c r="T212" s="66">
        <f t="shared" si="45"/>
        <v>0</v>
      </c>
      <c r="U212" s="66">
        <f t="shared" si="46"/>
        <v>0</v>
      </c>
      <c r="V212" s="66">
        <f t="shared" si="47"/>
        <v>0</v>
      </c>
      <c r="W212" s="66">
        <f t="shared" si="48"/>
        <v>0</v>
      </c>
      <c r="X212" s="43" t="str">
        <f t="shared" ca="1" si="49"/>
        <v/>
      </c>
      <c r="Y212" s="44" t="str">
        <f t="shared" ca="1" si="58"/>
        <v/>
      </c>
      <c r="Z212" s="160"/>
      <c r="AA212" s="160"/>
      <c r="AB212" s="160"/>
      <c r="AC212" s="160"/>
      <c r="AD212" s="160"/>
      <c r="AE212" s="160"/>
      <c r="AF212" s="63" t="e">
        <f t="shared" si="51"/>
        <v>#N/A</v>
      </c>
      <c r="AG212" s="63" t="e">
        <f t="shared" si="52"/>
        <v>#N/A</v>
      </c>
      <c r="AH212" s="64" t="e">
        <f t="shared" si="59"/>
        <v>#N/A</v>
      </c>
      <c r="AI212" s="65">
        <f t="shared" ca="1" si="54"/>
        <v>44511</v>
      </c>
      <c r="AJ212" s="66" t="e">
        <f t="shared" ca="1" si="60"/>
        <v>#N/A</v>
      </c>
      <c r="AK212" s="66">
        <f>SUMIFS(Cost!$E:$E,Cost!$B:$B,Blackvue!$B$212,Cost!$C:$C,Blackvue!O212)</f>
        <v>0</v>
      </c>
      <c r="AL212" s="66">
        <f>SUMIFS(Cost!$E:$E,Cost!$B:$B,Blackvue!$B$212,Cost!$C:$C,Blackvue!P212)</f>
        <v>0</v>
      </c>
      <c r="AM212" s="66">
        <f>SUMIFS(Cost!$E:$E,Cost!$B:$B,Blackvue!$B$212,Cost!$C:$C,Blackvue!Q212)</f>
        <v>0</v>
      </c>
      <c r="AN212" s="66">
        <f>SUMIFS(Cost!$E:$E,Cost!$B:$B,Blackvue!$B$212,Cost!$C:$C,Blackvue!R212)</f>
        <v>0</v>
      </c>
      <c r="AO212" s="66">
        <f t="shared" si="56"/>
        <v>0</v>
      </c>
      <c r="AP212" s="66">
        <f>SUMIFS(Cost!$F:$F,Cost!$B:$B,Blackvue!B212,Cost!$C:$C,Blackvue!O212)</f>
        <v>0</v>
      </c>
      <c r="AQ212" s="66">
        <f>SUMIFS(Cost!$F:$F,Cost!$B:$B,Blackvue!B212,Cost!$C:$C,Blackvue!P212)</f>
        <v>0</v>
      </c>
      <c r="AR212" s="66">
        <f>SUMIFS(Cost!$F:$F,Cost!$B:$B,Blackvue!B212,Cost!$C:$C,Blackvue!Q212)</f>
        <v>0</v>
      </c>
      <c r="AS212" s="66">
        <f>SUMIFS(Cost!$F:$F,Cost!$B:$B,Blackvue!B212,Cost!$C:$C,Blackvue!R212)</f>
        <v>0</v>
      </c>
      <c r="AT212" s="14" t="str">
        <f t="shared" si="57"/>
        <v/>
      </c>
    </row>
    <row r="213" spans="1:46" ht="15.75" thickBot="1">
      <c r="A213" s="41">
        <v>206</v>
      </c>
      <c r="B213" s="42" t="str">
        <f>IFERROR(VLOOKUP(AT213,Model!$A$3:$B$63,2,FALSE),"")</f>
        <v/>
      </c>
      <c r="C213" s="77"/>
      <c r="D213" s="45"/>
      <c r="E213" s="45"/>
      <c r="F213" s="45"/>
      <c r="G213" s="45"/>
      <c r="H213" s="45"/>
      <c r="I213" s="45"/>
      <c r="J213" s="45"/>
      <c r="K213" s="45"/>
      <c r="L213" s="45"/>
      <c r="M213" s="45"/>
      <c r="N213" s="42"/>
      <c r="O213" s="42"/>
      <c r="P213" s="42"/>
      <c r="Q213" s="42"/>
      <c r="R213" s="42"/>
      <c r="S213" s="66">
        <f t="shared" si="44"/>
        <v>0</v>
      </c>
      <c r="T213" s="66">
        <f t="shared" si="45"/>
        <v>0</v>
      </c>
      <c r="U213" s="66">
        <f t="shared" si="46"/>
        <v>0</v>
      </c>
      <c r="V213" s="66">
        <f t="shared" si="47"/>
        <v>0</v>
      </c>
      <c r="W213" s="66">
        <f t="shared" si="48"/>
        <v>0</v>
      </c>
      <c r="X213" s="43" t="str">
        <f t="shared" ca="1" si="49"/>
        <v/>
      </c>
      <c r="Y213" s="44" t="str">
        <f t="shared" ca="1" si="58"/>
        <v/>
      </c>
      <c r="Z213" s="160"/>
      <c r="AA213" s="160"/>
      <c r="AB213" s="160"/>
      <c r="AC213" s="160"/>
      <c r="AD213" s="160"/>
      <c r="AE213" s="160"/>
      <c r="AF213" s="63" t="e">
        <f t="shared" si="51"/>
        <v>#N/A</v>
      </c>
      <c r="AG213" s="63" t="e">
        <f t="shared" si="52"/>
        <v>#N/A</v>
      </c>
      <c r="AH213" s="64" t="e">
        <f t="shared" si="59"/>
        <v>#N/A</v>
      </c>
      <c r="AI213" s="65">
        <f t="shared" ca="1" si="54"/>
        <v>44511</v>
      </c>
      <c r="AJ213" s="66" t="e">
        <f t="shared" ca="1" si="60"/>
        <v>#N/A</v>
      </c>
      <c r="AK213" s="66">
        <f>SUMIFS(Cost!$E:$E,Cost!$B:$B,Blackvue!$B$213,Cost!$C:$C,Blackvue!O213)</f>
        <v>0</v>
      </c>
      <c r="AL213" s="66">
        <f>SUMIFS(Cost!$E:$E,Cost!$B:$B,Blackvue!$B$213,Cost!$C:$C,Blackvue!P213)</f>
        <v>0</v>
      </c>
      <c r="AM213" s="66">
        <f>SUMIFS(Cost!$E:$E,Cost!$B:$B,Blackvue!$B$213,Cost!$C:$C,Blackvue!Q213)</f>
        <v>0</v>
      </c>
      <c r="AN213" s="66">
        <f>SUMIFS(Cost!$E:$E,Cost!$B:$B,Blackvue!$B$213,Cost!$C:$C,Blackvue!R213)</f>
        <v>0</v>
      </c>
      <c r="AO213" s="66">
        <f t="shared" si="56"/>
        <v>0</v>
      </c>
      <c r="AP213" s="66">
        <f>SUMIFS(Cost!$F:$F,Cost!$B:$B,Blackvue!B213,Cost!$C:$C,Blackvue!O213)</f>
        <v>0</v>
      </c>
      <c r="AQ213" s="66">
        <f>SUMIFS(Cost!$F:$F,Cost!$B:$B,Blackvue!B213,Cost!$C:$C,Blackvue!P213)</f>
        <v>0</v>
      </c>
      <c r="AR213" s="66">
        <f>SUMIFS(Cost!$F:$F,Cost!$B:$B,Blackvue!B213,Cost!$C:$C,Blackvue!Q213)</f>
        <v>0</v>
      </c>
      <c r="AS213" s="66">
        <f>SUMIFS(Cost!$F:$F,Cost!$B:$B,Blackvue!B213,Cost!$C:$C,Blackvue!R213)</f>
        <v>0</v>
      </c>
      <c r="AT213" s="14" t="str">
        <f t="shared" si="57"/>
        <v/>
      </c>
    </row>
    <row r="214" spans="1:46" ht="15.75" thickBot="1">
      <c r="A214" s="41">
        <v>207</v>
      </c>
      <c r="B214" s="42" t="str">
        <f>IFERROR(VLOOKUP(AT214,Model!$A$3:$B$63,2,FALSE),"")</f>
        <v/>
      </c>
      <c r="C214" s="77"/>
      <c r="D214" s="45"/>
      <c r="E214" s="45"/>
      <c r="F214" s="45"/>
      <c r="G214" s="45"/>
      <c r="H214" s="45"/>
      <c r="I214" s="45"/>
      <c r="J214" s="45"/>
      <c r="K214" s="45"/>
      <c r="L214" s="45"/>
      <c r="M214" s="45"/>
      <c r="N214" s="42"/>
      <c r="O214" s="42"/>
      <c r="P214" s="42"/>
      <c r="Q214" s="42"/>
      <c r="R214" s="42"/>
      <c r="S214" s="66">
        <f t="shared" si="44"/>
        <v>0</v>
      </c>
      <c r="T214" s="66">
        <f t="shared" si="45"/>
        <v>0</v>
      </c>
      <c r="U214" s="66">
        <f t="shared" si="46"/>
        <v>0</v>
      </c>
      <c r="V214" s="66">
        <f t="shared" si="47"/>
        <v>0</v>
      </c>
      <c r="W214" s="66">
        <f t="shared" si="48"/>
        <v>0</v>
      </c>
      <c r="X214" s="43" t="str">
        <f t="shared" ca="1" si="49"/>
        <v/>
      </c>
      <c r="Y214" s="44" t="str">
        <f t="shared" ca="1" si="58"/>
        <v/>
      </c>
      <c r="Z214" s="160"/>
      <c r="AA214" s="160"/>
      <c r="AB214" s="160"/>
      <c r="AC214" s="160"/>
      <c r="AD214" s="160"/>
      <c r="AE214" s="160"/>
      <c r="AF214" s="63" t="e">
        <f t="shared" si="51"/>
        <v>#N/A</v>
      </c>
      <c r="AG214" s="63" t="e">
        <f t="shared" si="52"/>
        <v>#N/A</v>
      </c>
      <c r="AH214" s="64" t="e">
        <f t="shared" si="59"/>
        <v>#N/A</v>
      </c>
      <c r="AI214" s="65">
        <f t="shared" ca="1" si="54"/>
        <v>44511</v>
      </c>
      <c r="AJ214" s="66" t="e">
        <f t="shared" ca="1" si="60"/>
        <v>#N/A</v>
      </c>
      <c r="AK214" s="66">
        <f>SUMIFS(Cost!$E:$E,Cost!$B:$B,Blackvue!$B$214,Cost!$C:$C,Blackvue!O214)</f>
        <v>0</v>
      </c>
      <c r="AL214" s="66">
        <f>SUMIFS(Cost!$E:$E,Cost!$B:$B,Blackvue!$B$214,Cost!$C:$C,Blackvue!P214)</f>
        <v>0</v>
      </c>
      <c r="AM214" s="66">
        <f>SUMIFS(Cost!$E:$E,Cost!$B:$B,Blackvue!$B$214,Cost!$C:$C,Blackvue!Q214)</f>
        <v>0</v>
      </c>
      <c r="AN214" s="66">
        <f>SUMIFS(Cost!$E:$E,Cost!$B:$B,Blackvue!$B$214,Cost!$C:$C,Blackvue!R214)</f>
        <v>0</v>
      </c>
      <c r="AO214" s="66">
        <f t="shared" si="56"/>
        <v>0</v>
      </c>
      <c r="AP214" s="66">
        <f>SUMIFS(Cost!$F:$F,Cost!$B:$B,Blackvue!B214,Cost!$C:$C,Blackvue!O214)</f>
        <v>0</v>
      </c>
      <c r="AQ214" s="66">
        <f>SUMIFS(Cost!$F:$F,Cost!$B:$B,Blackvue!B214,Cost!$C:$C,Blackvue!P214)</f>
        <v>0</v>
      </c>
      <c r="AR214" s="66">
        <f>SUMIFS(Cost!$F:$F,Cost!$B:$B,Blackvue!B214,Cost!$C:$C,Blackvue!Q214)</f>
        <v>0</v>
      </c>
      <c r="AS214" s="66">
        <f>SUMIFS(Cost!$F:$F,Cost!$B:$B,Blackvue!B214,Cost!$C:$C,Blackvue!R214)</f>
        <v>0</v>
      </c>
      <c r="AT214" s="14" t="str">
        <f t="shared" si="57"/>
        <v/>
      </c>
    </row>
    <row r="215" spans="1:46" ht="15.75" thickBot="1">
      <c r="A215" s="41">
        <v>208</v>
      </c>
      <c r="B215" s="42" t="str">
        <f>IFERROR(VLOOKUP(AT215,Model!$A$3:$B$63,2,FALSE),"")</f>
        <v/>
      </c>
      <c r="C215" s="77"/>
      <c r="D215" s="45"/>
      <c r="E215" s="45"/>
      <c r="F215" s="45"/>
      <c r="G215" s="45"/>
      <c r="H215" s="45"/>
      <c r="I215" s="45"/>
      <c r="J215" s="45"/>
      <c r="K215" s="45"/>
      <c r="L215" s="45"/>
      <c r="M215" s="45"/>
      <c r="N215" s="42"/>
      <c r="O215" s="42"/>
      <c r="P215" s="42"/>
      <c r="Q215" s="42"/>
      <c r="R215" s="42"/>
      <c r="S215" s="66">
        <f t="shared" si="44"/>
        <v>0</v>
      </c>
      <c r="T215" s="66">
        <f t="shared" si="45"/>
        <v>0</v>
      </c>
      <c r="U215" s="66">
        <f t="shared" si="46"/>
        <v>0</v>
      </c>
      <c r="V215" s="66">
        <f t="shared" si="47"/>
        <v>0</v>
      </c>
      <c r="W215" s="66">
        <f t="shared" si="48"/>
        <v>0</v>
      </c>
      <c r="X215" s="43" t="str">
        <f t="shared" ca="1" si="49"/>
        <v/>
      </c>
      <c r="Y215" s="44" t="str">
        <f t="shared" ca="1" si="58"/>
        <v/>
      </c>
      <c r="Z215" s="160"/>
      <c r="AA215" s="160"/>
      <c r="AB215" s="160"/>
      <c r="AC215" s="160"/>
      <c r="AD215" s="160"/>
      <c r="AE215" s="160"/>
      <c r="AF215" s="63" t="e">
        <f t="shared" si="51"/>
        <v>#N/A</v>
      </c>
      <c r="AG215" s="63" t="e">
        <f t="shared" si="52"/>
        <v>#N/A</v>
      </c>
      <c r="AH215" s="64" t="e">
        <f t="shared" si="59"/>
        <v>#N/A</v>
      </c>
      <c r="AI215" s="65">
        <f t="shared" ca="1" si="54"/>
        <v>44511</v>
      </c>
      <c r="AJ215" s="66" t="e">
        <f t="shared" ca="1" si="60"/>
        <v>#N/A</v>
      </c>
      <c r="AK215" s="66">
        <f>SUMIFS(Cost!$E:$E,Cost!$B:$B,Blackvue!$B$215,Cost!$C:$C,Blackvue!O215)</f>
        <v>0</v>
      </c>
      <c r="AL215" s="66">
        <f>SUMIFS(Cost!$E:$E,Cost!$B:$B,Blackvue!$B$215,Cost!$C:$C,Blackvue!P215)</f>
        <v>0</v>
      </c>
      <c r="AM215" s="66">
        <f>SUMIFS(Cost!$E:$E,Cost!$B:$B,Blackvue!$B$215,Cost!$C:$C,Blackvue!Q215)</f>
        <v>0</v>
      </c>
      <c r="AN215" s="66">
        <f>SUMIFS(Cost!$E:$E,Cost!$B:$B,Blackvue!$B$215,Cost!$C:$C,Blackvue!R215)</f>
        <v>0</v>
      </c>
      <c r="AO215" s="66">
        <f t="shared" si="56"/>
        <v>0</v>
      </c>
      <c r="AP215" s="66">
        <f>SUMIFS(Cost!$F:$F,Cost!$B:$B,Blackvue!B215,Cost!$C:$C,Blackvue!O215)</f>
        <v>0</v>
      </c>
      <c r="AQ215" s="66">
        <f>SUMIFS(Cost!$F:$F,Cost!$B:$B,Blackvue!B215,Cost!$C:$C,Blackvue!P215)</f>
        <v>0</v>
      </c>
      <c r="AR215" s="66">
        <f>SUMIFS(Cost!$F:$F,Cost!$B:$B,Blackvue!B215,Cost!$C:$C,Blackvue!Q215)</f>
        <v>0</v>
      </c>
      <c r="AS215" s="66">
        <f>SUMIFS(Cost!$F:$F,Cost!$B:$B,Blackvue!B215,Cost!$C:$C,Blackvue!R215)</f>
        <v>0</v>
      </c>
      <c r="AT215" s="14" t="str">
        <f t="shared" si="57"/>
        <v/>
      </c>
    </row>
    <row r="216" spans="1:46" ht="15.75" thickBot="1">
      <c r="A216" s="41">
        <v>209</v>
      </c>
      <c r="B216" s="42" t="str">
        <f>IFERROR(VLOOKUP(AT216,Model!$A$3:$B$63,2,FALSE),"")</f>
        <v/>
      </c>
      <c r="C216" s="77"/>
      <c r="D216" s="45"/>
      <c r="E216" s="45"/>
      <c r="F216" s="45"/>
      <c r="G216" s="45"/>
      <c r="H216" s="45"/>
      <c r="I216" s="45"/>
      <c r="J216" s="45"/>
      <c r="K216" s="45"/>
      <c r="L216" s="45"/>
      <c r="M216" s="45"/>
      <c r="N216" s="42"/>
      <c r="O216" s="42"/>
      <c r="P216" s="42"/>
      <c r="Q216" s="42"/>
      <c r="R216" s="42"/>
      <c r="S216" s="66">
        <f t="shared" si="44"/>
        <v>0</v>
      </c>
      <c r="T216" s="66">
        <f t="shared" si="45"/>
        <v>0</v>
      </c>
      <c r="U216" s="66">
        <f t="shared" si="46"/>
        <v>0</v>
      </c>
      <c r="V216" s="66">
        <f t="shared" si="47"/>
        <v>0</v>
      </c>
      <c r="W216" s="66">
        <f t="shared" si="48"/>
        <v>0</v>
      </c>
      <c r="X216" s="43" t="str">
        <f t="shared" ca="1" si="49"/>
        <v/>
      </c>
      <c r="Y216" s="44" t="str">
        <f t="shared" ca="1" si="58"/>
        <v/>
      </c>
      <c r="Z216" s="160"/>
      <c r="AA216" s="160"/>
      <c r="AB216" s="160"/>
      <c r="AC216" s="160"/>
      <c r="AD216" s="160"/>
      <c r="AE216" s="160"/>
      <c r="AF216" s="63" t="e">
        <f t="shared" si="51"/>
        <v>#N/A</v>
      </c>
      <c r="AG216" s="63" t="e">
        <f t="shared" si="52"/>
        <v>#N/A</v>
      </c>
      <c r="AH216" s="64" t="e">
        <f t="shared" si="59"/>
        <v>#N/A</v>
      </c>
      <c r="AI216" s="65">
        <f t="shared" ca="1" si="54"/>
        <v>44511</v>
      </c>
      <c r="AJ216" s="66" t="e">
        <f t="shared" ca="1" si="60"/>
        <v>#N/A</v>
      </c>
      <c r="AK216" s="66">
        <f>SUMIFS(Cost!$E:$E,Cost!$B:$B,Blackvue!$B$216,Cost!$C:$C,Blackvue!O216)</f>
        <v>0</v>
      </c>
      <c r="AL216" s="66">
        <f>SUMIFS(Cost!$E:$E,Cost!$B:$B,Blackvue!$B$216,Cost!$C:$C,Blackvue!P216)</f>
        <v>0</v>
      </c>
      <c r="AM216" s="66">
        <f>SUMIFS(Cost!$E:$E,Cost!$B:$B,Blackvue!$B$216,Cost!$C:$C,Blackvue!Q216)</f>
        <v>0</v>
      </c>
      <c r="AN216" s="66">
        <f>SUMIFS(Cost!$E:$E,Cost!$B:$B,Blackvue!$B$216,Cost!$C:$C,Blackvue!R216)</f>
        <v>0</v>
      </c>
      <c r="AO216" s="66">
        <f t="shared" si="56"/>
        <v>0</v>
      </c>
      <c r="AP216" s="66">
        <f>SUMIFS(Cost!$F:$F,Cost!$B:$B,Blackvue!B216,Cost!$C:$C,Blackvue!O216)</f>
        <v>0</v>
      </c>
      <c r="AQ216" s="66">
        <f>SUMIFS(Cost!$F:$F,Cost!$B:$B,Blackvue!B216,Cost!$C:$C,Blackvue!P216)</f>
        <v>0</v>
      </c>
      <c r="AR216" s="66">
        <f>SUMIFS(Cost!$F:$F,Cost!$B:$B,Blackvue!B216,Cost!$C:$C,Blackvue!Q216)</f>
        <v>0</v>
      </c>
      <c r="AS216" s="66">
        <f>SUMIFS(Cost!$F:$F,Cost!$B:$B,Blackvue!B216,Cost!$C:$C,Blackvue!R216)</f>
        <v>0</v>
      </c>
      <c r="AT216" s="14" t="str">
        <f t="shared" si="57"/>
        <v/>
      </c>
    </row>
    <row r="217" spans="1:46" ht="15.75" thickBot="1">
      <c r="A217" s="41">
        <v>210</v>
      </c>
      <c r="B217" s="42" t="str">
        <f>IFERROR(VLOOKUP(AT217,Model!$A$3:$B$63,2,FALSE),"")</f>
        <v/>
      </c>
      <c r="C217" s="77"/>
      <c r="D217" s="45"/>
      <c r="E217" s="45"/>
      <c r="F217" s="45"/>
      <c r="G217" s="45"/>
      <c r="H217" s="45"/>
      <c r="I217" s="45"/>
      <c r="J217" s="45"/>
      <c r="K217" s="45"/>
      <c r="L217" s="45"/>
      <c r="M217" s="45"/>
      <c r="N217" s="42"/>
      <c r="O217" s="42"/>
      <c r="P217" s="42"/>
      <c r="Q217" s="42"/>
      <c r="R217" s="42"/>
      <c r="S217" s="66">
        <f t="shared" si="44"/>
        <v>0</v>
      </c>
      <c r="T217" s="66">
        <f t="shared" si="45"/>
        <v>0</v>
      </c>
      <c r="U217" s="66">
        <f t="shared" si="46"/>
        <v>0</v>
      </c>
      <c r="V217" s="66">
        <f t="shared" si="47"/>
        <v>0</v>
      </c>
      <c r="W217" s="66">
        <f t="shared" si="48"/>
        <v>0</v>
      </c>
      <c r="X217" s="43" t="str">
        <f t="shared" ca="1" si="49"/>
        <v/>
      </c>
      <c r="Y217" s="44" t="str">
        <f t="shared" ca="1" si="58"/>
        <v/>
      </c>
      <c r="Z217" s="160"/>
      <c r="AA217" s="160"/>
      <c r="AB217" s="160"/>
      <c r="AC217" s="160"/>
      <c r="AD217" s="160"/>
      <c r="AE217" s="160"/>
      <c r="AF217" s="63" t="e">
        <f t="shared" si="51"/>
        <v>#N/A</v>
      </c>
      <c r="AG217" s="63" t="e">
        <f t="shared" si="52"/>
        <v>#N/A</v>
      </c>
      <c r="AH217" s="64" t="e">
        <f t="shared" si="59"/>
        <v>#N/A</v>
      </c>
      <c r="AI217" s="65">
        <f t="shared" ca="1" si="54"/>
        <v>44511</v>
      </c>
      <c r="AJ217" s="66" t="e">
        <f t="shared" ca="1" si="60"/>
        <v>#N/A</v>
      </c>
      <c r="AK217" s="66">
        <f>SUMIFS(Cost!$E:$E,Cost!$B:$B,Blackvue!$B$217,Cost!$C:$C,Blackvue!O217)</f>
        <v>0</v>
      </c>
      <c r="AL217" s="66">
        <f>SUMIFS(Cost!$E:$E,Cost!$B:$B,Blackvue!$B$217,Cost!$C:$C,Blackvue!P217)</f>
        <v>0</v>
      </c>
      <c r="AM217" s="66">
        <f>SUMIFS(Cost!$E:$E,Cost!$B:$B,Blackvue!$B$217,Cost!$C:$C,Blackvue!Q217)</f>
        <v>0</v>
      </c>
      <c r="AN217" s="66">
        <f>SUMIFS(Cost!$E:$E,Cost!$B:$B,Blackvue!$B$217,Cost!$C:$C,Blackvue!R217)</f>
        <v>0</v>
      </c>
      <c r="AO217" s="66">
        <f t="shared" si="56"/>
        <v>0</v>
      </c>
      <c r="AP217" s="66">
        <f>SUMIFS(Cost!$F:$F,Cost!$B:$B,Blackvue!B217,Cost!$C:$C,Blackvue!O217)</f>
        <v>0</v>
      </c>
      <c r="AQ217" s="66">
        <f>SUMIFS(Cost!$F:$F,Cost!$B:$B,Blackvue!B217,Cost!$C:$C,Blackvue!P217)</f>
        <v>0</v>
      </c>
      <c r="AR217" s="66">
        <f>SUMIFS(Cost!$F:$F,Cost!$B:$B,Blackvue!B217,Cost!$C:$C,Blackvue!Q217)</f>
        <v>0</v>
      </c>
      <c r="AS217" s="66">
        <f>SUMIFS(Cost!$F:$F,Cost!$B:$B,Blackvue!B217,Cost!$C:$C,Blackvue!R217)</f>
        <v>0</v>
      </c>
      <c r="AT217" s="14" t="str">
        <f t="shared" si="57"/>
        <v/>
      </c>
    </row>
    <row r="218" spans="1:46" ht="15.75" thickBot="1">
      <c r="A218" s="41">
        <v>211</v>
      </c>
      <c r="B218" s="42" t="str">
        <f>IFERROR(VLOOKUP(AT218,Model!$A$3:$B$63,2,FALSE),"")</f>
        <v/>
      </c>
      <c r="C218" s="77"/>
      <c r="D218" s="45"/>
      <c r="E218" s="45"/>
      <c r="F218" s="45"/>
      <c r="G218" s="45"/>
      <c r="H218" s="45"/>
      <c r="I218" s="45"/>
      <c r="J218" s="45"/>
      <c r="K218" s="45"/>
      <c r="L218" s="45"/>
      <c r="M218" s="45"/>
      <c r="N218" s="42"/>
      <c r="O218" s="42"/>
      <c r="P218" s="42"/>
      <c r="Q218" s="42"/>
      <c r="R218" s="42"/>
      <c r="S218" s="66">
        <f t="shared" si="44"/>
        <v>0</v>
      </c>
      <c r="T218" s="66">
        <f t="shared" si="45"/>
        <v>0</v>
      </c>
      <c r="U218" s="66">
        <f t="shared" si="46"/>
        <v>0</v>
      </c>
      <c r="V218" s="66">
        <f t="shared" si="47"/>
        <v>0</v>
      </c>
      <c r="W218" s="66">
        <f t="shared" si="48"/>
        <v>0</v>
      </c>
      <c r="X218" s="43" t="str">
        <f t="shared" ca="1" si="49"/>
        <v/>
      </c>
      <c r="Y218" s="44" t="str">
        <f t="shared" ca="1" si="58"/>
        <v/>
      </c>
      <c r="Z218" s="160"/>
      <c r="AA218" s="160"/>
      <c r="AB218" s="160"/>
      <c r="AC218" s="160"/>
      <c r="AD218" s="160"/>
      <c r="AE218" s="160"/>
      <c r="AF218" s="63" t="e">
        <f t="shared" si="51"/>
        <v>#N/A</v>
      </c>
      <c r="AG218" s="63" t="e">
        <f t="shared" si="52"/>
        <v>#N/A</v>
      </c>
      <c r="AH218" s="64" t="e">
        <f t="shared" si="59"/>
        <v>#N/A</v>
      </c>
      <c r="AI218" s="65">
        <f t="shared" ca="1" si="54"/>
        <v>44511</v>
      </c>
      <c r="AJ218" s="66" t="e">
        <f t="shared" ca="1" si="60"/>
        <v>#N/A</v>
      </c>
      <c r="AK218" s="66">
        <f>SUMIFS(Cost!$E:$E,Cost!$B:$B,Blackvue!$B$218,Cost!$C:$C,Blackvue!O218)</f>
        <v>0</v>
      </c>
      <c r="AL218" s="66">
        <f>SUMIFS(Cost!$E:$E,Cost!$B:$B,Blackvue!$B$218,Cost!$C:$C,Blackvue!P218)</f>
        <v>0</v>
      </c>
      <c r="AM218" s="66">
        <f>SUMIFS(Cost!$E:$E,Cost!$B:$B,Blackvue!$B$218,Cost!$C:$C,Blackvue!Q218)</f>
        <v>0</v>
      </c>
      <c r="AN218" s="66">
        <f>SUMIFS(Cost!$E:$E,Cost!$B:$B,Blackvue!$B$218,Cost!$C:$C,Blackvue!R218)</f>
        <v>0</v>
      </c>
      <c r="AO218" s="66">
        <f t="shared" si="56"/>
        <v>0</v>
      </c>
      <c r="AP218" s="66">
        <f>SUMIFS(Cost!$F:$F,Cost!$B:$B,Blackvue!B218,Cost!$C:$C,Blackvue!O218)</f>
        <v>0</v>
      </c>
      <c r="AQ218" s="66">
        <f>SUMIFS(Cost!$F:$F,Cost!$B:$B,Blackvue!B218,Cost!$C:$C,Blackvue!P218)</f>
        <v>0</v>
      </c>
      <c r="AR218" s="66">
        <f>SUMIFS(Cost!$F:$F,Cost!$B:$B,Blackvue!B218,Cost!$C:$C,Blackvue!Q218)</f>
        <v>0</v>
      </c>
      <c r="AS218" s="66">
        <f>SUMIFS(Cost!$F:$F,Cost!$B:$B,Blackvue!B218,Cost!$C:$C,Blackvue!R218)</f>
        <v>0</v>
      </c>
      <c r="AT218" s="14" t="str">
        <f t="shared" si="57"/>
        <v/>
      </c>
    </row>
    <row r="219" spans="1:46" ht="15.75" thickBot="1">
      <c r="A219" s="41">
        <v>212</v>
      </c>
      <c r="B219" s="42" t="str">
        <f>IFERROR(VLOOKUP(AT219,Model!$A$3:$B$63,2,FALSE),"")</f>
        <v/>
      </c>
      <c r="C219" s="77"/>
      <c r="D219" s="45"/>
      <c r="E219" s="45"/>
      <c r="F219" s="45"/>
      <c r="G219" s="45"/>
      <c r="H219" s="45"/>
      <c r="I219" s="45"/>
      <c r="J219" s="45"/>
      <c r="K219" s="45"/>
      <c r="L219" s="45"/>
      <c r="M219" s="45"/>
      <c r="N219" s="42"/>
      <c r="O219" s="42"/>
      <c r="P219" s="42"/>
      <c r="Q219" s="42"/>
      <c r="R219" s="42"/>
      <c r="S219" s="66">
        <f t="shared" si="44"/>
        <v>0</v>
      </c>
      <c r="T219" s="66">
        <f t="shared" si="45"/>
        <v>0</v>
      </c>
      <c r="U219" s="66">
        <f t="shared" si="46"/>
        <v>0</v>
      </c>
      <c r="V219" s="66">
        <f t="shared" si="47"/>
        <v>0</v>
      </c>
      <c r="W219" s="66">
        <f t="shared" si="48"/>
        <v>0</v>
      </c>
      <c r="X219" s="43" t="str">
        <f t="shared" ca="1" si="49"/>
        <v/>
      </c>
      <c r="Y219" s="44" t="str">
        <f t="shared" ca="1" si="58"/>
        <v/>
      </c>
      <c r="Z219" s="160"/>
      <c r="AA219" s="160"/>
      <c r="AB219" s="160"/>
      <c r="AC219" s="160"/>
      <c r="AD219" s="160"/>
      <c r="AE219" s="160"/>
      <c r="AF219" s="63" t="e">
        <f t="shared" si="51"/>
        <v>#N/A</v>
      </c>
      <c r="AG219" s="63" t="e">
        <f t="shared" si="52"/>
        <v>#N/A</v>
      </c>
      <c r="AH219" s="64" t="e">
        <f t="shared" si="59"/>
        <v>#N/A</v>
      </c>
      <c r="AI219" s="65">
        <f t="shared" ca="1" si="54"/>
        <v>44511</v>
      </c>
      <c r="AJ219" s="66" t="e">
        <f t="shared" ca="1" si="60"/>
        <v>#N/A</v>
      </c>
      <c r="AK219" s="66">
        <f>SUMIFS(Cost!$E:$E,Cost!$B:$B,Blackvue!$B$219,Cost!$C:$C,Blackvue!O219)</f>
        <v>0</v>
      </c>
      <c r="AL219" s="66">
        <f>SUMIFS(Cost!$E:$E,Cost!$B:$B,Blackvue!$B$219,Cost!$C:$C,Blackvue!P219)</f>
        <v>0</v>
      </c>
      <c r="AM219" s="66">
        <f>SUMIFS(Cost!$E:$E,Cost!$B:$B,Blackvue!$B$219,Cost!$C:$C,Blackvue!Q219)</f>
        <v>0</v>
      </c>
      <c r="AN219" s="66">
        <f>SUMIFS(Cost!$E:$E,Cost!$B:$B,Blackvue!$B$219,Cost!$C:$C,Blackvue!R219)</f>
        <v>0</v>
      </c>
      <c r="AO219" s="66">
        <f t="shared" si="56"/>
        <v>0</v>
      </c>
      <c r="AP219" s="66">
        <f>SUMIFS(Cost!$F:$F,Cost!$B:$B,Blackvue!B219,Cost!$C:$C,Blackvue!O219)</f>
        <v>0</v>
      </c>
      <c r="AQ219" s="66">
        <f>SUMIFS(Cost!$F:$F,Cost!$B:$B,Blackvue!B219,Cost!$C:$C,Blackvue!P219)</f>
        <v>0</v>
      </c>
      <c r="AR219" s="66">
        <f>SUMIFS(Cost!$F:$F,Cost!$B:$B,Blackvue!B219,Cost!$C:$C,Blackvue!Q219)</f>
        <v>0</v>
      </c>
      <c r="AS219" s="66">
        <f>SUMIFS(Cost!$F:$F,Cost!$B:$B,Blackvue!B219,Cost!$C:$C,Blackvue!R219)</f>
        <v>0</v>
      </c>
      <c r="AT219" s="14" t="str">
        <f t="shared" si="57"/>
        <v/>
      </c>
    </row>
    <row r="220" spans="1:46" ht="15.75" thickBot="1">
      <c r="A220" s="41">
        <v>213</v>
      </c>
      <c r="B220" s="42" t="str">
        <f>IFERROR(VLOOKUP(AT220,Model!$A$3:$B$63,2,FALSE),"")</f>
        <v/>
      </c>
      <c r="C220" s="77"/>
      <c r="D220" s="45"/>
      <c r="E220" s="45"/>
      <c r="F220" s="45"/>
      <c r="G220" s="45"/>
      <c r="H220" s="45"/>
      <c r="I220" s="45"/>
      <c r="J220" s="45"/>
      <c r="K220" s="45"/>
      <c r="L220" s="45"/>
      <c r="M220" s="45"/>
      <c r="N220" s="42"/>
      <c r="O220" s="42"/>
      <c r="P220" s="42"/>
      <c r="Q220" s="42"/>
      <c r="R220" s="42"/>
      <c r="S220" s="66">
        <f t="shared" si="44"/>
        <v>0</v>
      </c>
      <c r="T220" s="66">
        <f t="shared" si="45"/>
        <v>0</v>
      </c>
      <c r="U220" s="66">
        <f t="shared" si="46"/>
        <v>0</v>
      </c>
      <c r="V220" s="66">
        <f t="shared" si="47"/>
        <v>0</v>
      </c>
      <c r="W220" s="66">
        <f t="shared" si="48"/>
        <v>0</v>
      </c>
      <c r="X220" s="43" t="str">
        <f t="shared" ca="1" si="49"/>
        <v/>
      </c>
      <c r="Y220" s="44" t="str">
        <f t="shared" ca="1" si="58"/>
        <v/>
      </c>
      <c r="Z220" s="160"/>
      <c r="AA220" s="160"/>
      <c r="AB220" s="160"/>
      <c r="AC220" s="160"/>
      <c r="AD220" s="160"/>
      <c r="AE220" s="160"/>
      <c r="AF220" s="63" t="e">
        <f t="shared" si="51"/>
        <v>#N/A</v>
      </c>
      <c r="AG220" s="63" t="e">
        <f t="shared" si="52"/>
        <v>#N/A</v>
      </c>
      <c r="AH220" s="64" t="e">
        <f t="shared" si="59"/>
        <v>#N/A</v>
      </c>
      <c r="AI220" s="65">
        <f t="shared" ca="1" si="54"/>
        <v>44511</v>
      </c>
      <c r="AJ220" s="66" t="e">
        <f t="shared" ca="1" si="60"/>
        <v>#N/A</v>
      </c>
      <c r="AK220" s="66">
        <f>SUMIFS(Cost!$E:$E,Cost!$B:$B,Blackvue!$B$220,Cost!$C:$C,Blackvue!O220)</f>
        <v>0</v>
      </c>
      <c r="AL220" s="66">
        <f>SUMIFS(Cost!$E:$E,Cost!$B:$B,Blackvue!$B$220,Cost!$C:$C,Blackvue!P220)</f>
        <v>0</v>
      </c>
      <c r="AM220" s="66">
        <f>SUMIFS(Cost!$E:$E,Cost!$B:$B,Blackvue!$B$220,Cost!$C:$C,Blackvue!Q220)</f>
        <v>0</v>
      </c>
      <c r="AN220" s="66">
        <f>SUMIFS(Cost!$E:$E,Cost!$B:$B,Blackvue!$B$220,Cost!$C:$C,Blackvue!R220)</f>
        <v>0</v>
      </c>
      <c r="AO220" s="66">
        <f t="shared" si="56"/>
        <v>0</v>
      </c>
      <c r="AP220" s="66">
        <f>SUMIFS(Cost!$F:$F,Cost!$B:$B,Blackvue!B220,Cost!$C:$C,Blackvue!O220)</f>
        <v>0</v>
      </c>
      <c r="AQ220" s="66">
        <f>SUMIFS(Cost!$F:$F,Cost!$B:$B,Blackvue!B220,Cost!$C:$C,Blackvue!P220)</f>
        <v>0</v>
      </c>
      <c r="AR220" s="66">
        <f>SUMIFS(Cost!$F:$F,Cost!$B:$B,Blackvue!B220,Cost!$C:$C,Blackvue!Q220)</f>
        <v>0</v>
      </c>
      <c r="AS220" s="66">
        <f>SUMIFS(Cost!$F:$F,Cost!$B:$B,Blackvue!B220,Cost!$C:$C,Blackvue!R220)</f>
        <v>0</v>
      </c>
      <c r="AT220" s="14" t="str">
        <f t="shared" si="57"/>
        <v/>
      </c>
    </row>
    <row r="221" spans="1:46" ht="15.75" thickBot="1">
      <c r="A221" s="41">
        <v>214</v>
      </c>
      <c r="B221" s="42" t="str">
        <f>IFERROR(VLOOKUP(AT221,Model!$A$3:$B$63,2,FALSE),"")</f>
        <v/>
      </c>
      <c r="C221" s="77"/>
      <c r="D221" s="45"/>
      <c r="E221" s="45"/>
      <c r="F221" s="45"/>
      <c r="G221" s="45"/>
      <c r="H221" s="45"/>
      <c r="I221" s="45"/>
      <c r="J221" s="45"/>
      <c r="K221" s="45"/>
      <c r="L221" s="45"/>
      <c r="M221" s="45"/>
      <c r="N221" s="42"/>
      <c r="O221" s="42"/>
      <c r="P221" s="42"/>
      <c r="Q221" s="42"/>
      <c r="R221" s="42"/>
      <c r="S221" s="66">
        <f t="shared" si="44"/>
        <v>0</v>
      </c>
      <c r="T221" s="66">
        <f t="shared" si="45"/>
        <v>0</v>
      </c>
      <c r="U221" s="66">
        <f t="shared" si="46"/>
        <v>0</v>
      </c>
      <c r="V221" s="66">
        <f t="shared" si="47"/>
        <v>0</v>
      </c>
      <c r="W221" s="66">
        <f t="shared" si="48"/>
        <v>0</v>
      </c>
      <c r="X221" s="43" t="str">
        <f t="shared" ca="1" si="49"/>
        <v/>
      </c>
      <c r="Y221" s="44" t="str">
        <f t="shared" ca="1" si="58"/>
        <v/>
      </c>
      <c r="Z221" s="160"/>
      <c r="AA221" s="160"/>
      <c r="AB221" s="160"/>
      <c r="AC221" s="160"/>
      <c r="AD221" s="160"/>
      <c r="AE221" s="160"/>
      <c r="AF221" s="63" t="e">
        <f t="shared" si="51"/>
        <v>#N/A</v>
      </c>
      <c r="AG221" s="63" t="e">
        <f t="shared" si="52"/>
        <v>#N/A</v>
      </c>
      <c r="AH221" s="64" t="e">
        <f t="shared" si="59"/>
        <v>#N/A</v>
      </c>
      <c r="AI221" s="65">
        <f t="shared" ca="1" si="54"/>
        <v>44511</v>
      </c>
      <c r="AJ221" s="66" t="e">
        <f t="shared" ca="1" si="60"/>
        <v>#N/A</v>
      </c>
      <c r="AK221" s="66">
        <f>SUMIFS(Cost!$E:$E,Cost!$B:$B,Blackvue!$B$221,Cost!$C:$C,Blackvue!O221)</f>
        <v>0</v>
      </c>
      <c r="AL221" s="66">
        <f>SUMIFS(Cost!$E:$E,Cost!$B:$B,Blackvue!$B$221,Cost!$C:$C,Blackvue!P221)</f>
        <v>0</v>
      </c>
      <c r="AM221" s="66">
        <f>SUMIFS(Cost!$E:$E,Cost!$B:$B,Blackvue!$B$221,Cost!$C:$C,Blackvue!Q221)</f>
        <v>0</v>
      </c>
      <c r="AN221" s="66">
        <f>SUMIFS(Cost!$E:$E,Cost!$B:$B,Blackvue!$B$221,Cost!$C:$C,Blackvue!R221)</f>
        <v>0</v>
      </c>
      <c r="AO221" s="66">
        <f t="shared" si="56"/>
        <v>0</v>
      </c>
      <c r="AP221" s="66">
        <f>SUMIFS(Cost!$F:$F,Cost!$B:$B,Blackvue!B221,Cost!$C:$C,Blackvue!O221)</f>
        <v>0</v>
      </c>
      <c r="AQ221" s="66">
        <f>SUMIFS(Cost!$F:$F,Cost!$B:$B,Blackvue!B221,Cost!$C:$C,Blackvue!P221)</f>
        <v>0</v>
      </c>
      <c r="AR221" s="66">
        <f>SUMIFS(Cost!$F:$F,Cost!$B:$B,Blackvue!B221,Cost!$C:$C,Blackvue!Q221)</f>
        <v>0</v>
      </c>
      <c r="AS221" s="66">
        <f>SUMIFS(Cost!$F:$F,Cost!$B:$B,Blackvue!B221,Cost!$C:$C,Blackvue!R221)</f>
        <v>0</v>
      </c>
      <c r="AT221" s="14" t="str">
        <f t="shared" si="57"/>
        <v/>
      </c>
    </row>
    <row r="222" spans="1:46" ht="15.75" thickBot="1">
      <c r="A222" s="41">
        <v>215</v>
      </c>
      <c r="B222" s="42" t="str">
        <f>IFERROR(VLOOKUP(AT222,Model!$A$3:$B$63,2,FALSE),"")</f>
        <v/>
      </c>
      <c r="C222" s="77"/>
      <c r="D222" s="45"/>
      <c r="E222" s="45"/>
      <c r="F222" s="45"/>
      <c r="G222" s="45"/>
      <c r="H222" s="45"/>
      <c r="I222" s="45"/>
      <c r="J222" s="45"/>
      <c r="K222" s="45"/>
      <c r="L222" s="45"/>
      <c r="M222" s="45"/>
      <c r="N222" s="42"/>
      <c r="O222" s="42"/>
      <c r="P222" s="42"/>
      <c r="Q222" s="42"/>
      <c r="R222" s="42"/>
      <c r="S222" s="66">
        <f t="shared" si="44"/>
        <v>0</v>
      </c>
      <c r="T222" s="66">
        <f t="shared" si="45"/>
        <v>0</v>
      </c>
      <c r="U222" s="66">
        <f t="shared" si="46"/>
        <v>0</v>
      </c>
      <c r="V222" s="66">
        <f t="shared" si="47"/>
        <v>0</v>
      </c>
      <c r="W222" s="66">
        <f t="shared" si="48"/>
        <v>0</v>
      </c>
      <c r="X222" s="43" t="str">
        <f t="shared" ca="1" si="49"/>
        <v/>
      </c>
      <c r="Y222" s="44" t="str">
        <f t="shared" ca="1" si="58"/>
        <v/>
      </c>
      <c r="Z222" s="160"/>
      <c r="AA222" s="160"/>
      <c r="AB222" s="160"/>
      <c r="AC222" s="160"/>
      <c r="AD222" s="160"/>
      <c r="AE222" s="160"/>
      <c r="AF222" s="63" t="e">
        <f t="shared" si="51"/>
        <v>#N/A</v>
      </c>
      <c r="AG222" s="63" t="e">
        <f t="shared" si="52"/>
        <v>#N/A</v>
      </c>
      <c r="AH222" s="64" t="e">
        <f t="shared" si="59"/>
        <v>#N/A</v>
      </c>
      <c r="AI222" s="65">
        <f t="shared" ca="1" si="54"/>
        <v>44511</v>
      </c>
      <c r="AJ222" s="66" t="e">
        <f t="shared" ca="1" si="60"/>
        <v>#N/A</v>
      </c>
      <c r="AK222" s="66">
        <f>SUMIFS(Cost!$E:$E,Cost!$B:$B,Blackvue!$B$222,Cost!$C:$C,Blackvue!O222)</f>
        <v>0</v>
      </c>
      <c r="AL222" s="66">
        <f>SUMIFS(Cost!$E:$E,Cost!$B:$B,Blackvue!$B$222,Cost!$C:$C,Blackvue!P222)</f>
        <v>0</v>
      </c>
      <c r="AM222" s="66">
        <f>SUMIFS(Cost!$E:$E,Cost!$B:$B,Blackvue!$B$222,Cost!$C:$C,Blackvue!Q222)</f>
        <v>0</v>
      </c>
      <c r="AN222" s="66">
        <f>SUMIFS(Cost!$E:$E,Cost!$B:$B,Blackvue!$B$222,Cost!$C:$C,Blackvue!R222)</f>
        <v>0</v>
      </c>
      <c r="AO222" s="66">
        <f t="shared" si="56"/>
        <v>0</v>
      </c>
      <c r="AP222" s="66">
        <f>SUMIFS(Cost!$F:$F,Cost!$B:$B,Blackvue!B222,Cost!$C:$C,Blackvue!O222)</f>
        <v>0</v>
      </c>
      <c r="AQ222" s="66">
        <f>SUMIFS(Cost!$F:$F,Cost!$B:$B,Blackvue!B222,Cost!$C:$C,Blackvue!P222)</f>
        <v>0</v>
      </c>
      <c r="AR222" s="66">
        <f>SUMIFS(Cost!$F:$F,Cost!$B:$B,Blackvue!B222,Cost!$C:$C,Blackvue!Q222)</f>
        <v>0</v>
      </c>
      <c r="AS222" s="66">
        <f>SUMIFS(Cost!$F:$F,Cost!$B:$B,Blackvue!B222,Cost!$C:$C,Blackvue!R222)</f>
        <v>0</v>
      </c>
      <c r="AT222" s="14" t="str">
        <f t="shared" si="57"/>
        <v/>
      </c>
    </row>
    <row r="223" spans="1:46" ht="15.75" thickBot="1">
      <c r="A223" s="41">
        <v>216</v>
      </c>
      <c r="B223" s="42" t="str">
        <f>IFERROR(VLOOKUP(AT223,Model!$A$3:$B$63,2,FALSE),"")</f>
        <v/>
      </c>
      <c r="C223" s="77"/>
      <c r="D223" s="45"/>
      <c r="E223" s="45"/>
      <c r="F223" s="45"/>
      <c r="G223" s="45"/>
      <c r="H223" s="45"/>
      <c r="I223" s="45"/>
      <c r="J223" s="45"/>
      <c r="K223" s="45"/>
      <c r="L223" s="45"/>
      <c r="M223" s="45"/>
      <c r="N223" s="42"/>
      <c r="O223" s="42"/>
      <c r="P223" s="42"/>
      <c r="Q223" s="42"/>
      <c r="R223" s="42"/>
      <c r="S223" s="66">
        <f t="shared" si="44"/>
        <v>0</v>
      </c>
      <c r="T223" s="66">
        <f t="shared" si="45"/>
        <v>0</v>
      </c>
      <c r="U223" s="66">
        <f t="shared" si="46"/>
        <v>0</v>
      </c>
      <c r="V223" s="66">
        <f t="shared" si="47"/>
        <v>0</v>
      </c>
      <c r="W223" s="66">
        <f t="shared" si="48"/>
        <v>0</v>
      </c>
      <c r="X223" s="43" t="str">
        <f t="shared" ca="1" si="49"/>
        <v/>
      </c>
      <c r="Y223" s="44" t="str">
        <f t="shared" ca="1" si="58"/>
        <v/>
      </c>
      <c r="Z223" s="160"/>
      <c r="AA223" s="160"/>
      <c r="AB223" s="160"/>
      <c r="AC223" s="160"/>
      <c r="AD223" s="160"/>
      <c r="AE223" s="160"/>
      <c r="AF223" s="63" t="e">
        <f t="shared" si="51"/>
        <v>#N/A</v>
      </c>
      <c r="AG223" s="63" t="e">
        <f t="shared" si="52"/>
        <v>#N/A</v>
      </c>
      <c r="AH223" s="64" t="e">
        <f t="shared" si="59"/>
        <v>#N/A</v>
      </c>
      <c r="AI223" s="65">
        <f t="shared" ca="1" si="54"/>
        <v>44511</v>
      </c>
      <c r="AJ223" s="66" t="e">
        <f t="shared" ca="1" si="60"/>
        <v>#N/A</v>
      </c>
      <c r="AK223" s="66">
        <f>SUMIFS(Cost!$E:$E,Cost!$B:$B,Blackvue!$B$223,Cost!$C:$C,Blackvue!O223)</f>
        <v>0</v>
      </c>
      <c r="AL223" s="66">
        <f>SUMIFS(Cost!$E:$E,Cost!$B:$B,Blackvue!$B$223,Cost!$C:$C,Blackvue!P223)</f>
        <v>0</v>
      </c>
      <c r="AM223" s="66">
        <f>SUMIFS(Cost!$E:$E,Cost!$B:$B,Blackvue!$B$223,Cost!$C:$C,Blackvue!Q223)</f>
        <v>0</v>
      </c>
      <c r="AN223" s="66">
        <f>SUMIFS(Cost!$E:$E,Cost!$B:$B,Blackvue!$B$223,Cost!$C:$C,Blackvue!R223)</f>
        <v>0</v>
      </c>
      <c r="AO223" s="66">
        <f t="shared" si="56"/>
        <v>0</v>
      </c>
      <c r="AP223" s="66">
        <f>SUMIFS(Cost!$F:$F,Cost!$B:$B,Blackvue!B223,Cost!$C:$C,Blackvue!O223)</f>
        <v>0</v>
      </c>
      <c r="AQ223" s="66">
        <f>SUMIFS(Cost!$F:$F,Cost!$B:$B,Blackvue!B223,Cost!$C:$C,Blackvue!P223)</f>
        <v>0</v>
      </c>
      <c r="AR223" s="66">
        <f>SUMIFS(Cost!$F:$F,Cost!$B:$B,Blackvue!B223,Cost!$C:$C,Blackvue!Q223)</f>
        <v>0</v>
      </c>
      <c r="AS223" s="66">
        <f>SUMIFS(Cost!$F:$F,Cost!$B:$B,Blackvue!B223,Cost!$C:$C,Blackvue!R223)</f>
        <v>0</v>
      </c>
      <c r="AT223" s="14" t="str">
        <f t="shared" si="57"/>
        <v/>
      </c>
    </row>
    <row r="224" spans="1:46" ht="15.75" thickBot="1">
      <c r="A224" s="41">
        <v>217</v>
      </c>
      <c r="B224" s="42" t="str">
        <f>IFERROR(VLOOKUP(AT224,Model!$A$3:$B$63,2,FALSE),"")</f>
        <v/>
      </c>
      <c r="C224" s="77"/>
      <c r="D224" s="45"/>
      <c r="E224" s="45"/>
      <c r="F224" s="45"/>
      <c r="G224" s="45"/>
      <c r="H224" s="45"/>
      <c r="I224" s="45"/>
      <c r="J224" s="45"/>
      <c r="K224" s="45"/>
      <c r="L224" s="45"/>
      <c r="M224" s="45"/>
      <c r="N224" s="42"/>
      <c r="O224" s="42"/>
      <c r="P224" s="42"/>
      <c r="Q224" s="42"/>
      <c r="R224" s="42"/>
      <c r="S224" s="66">
        <f t="shared" si="44"/>
        <v>0</v>
      </c>
      <c r="T224" s="66">
        <f t="shared" si="45"/>
        <v>0</v>
      </c>
      <c r="U224" s="66">
        <f t="shared" si="46"/>
        <v>0</v>
      </c>
      <c r="V224" s="66">
        <f t="shared" si="47"/>
        <v>0</v>
      </c>
      <c r="W224" s="66">
        <f t="shared" si="48"/>
        <v>0</v>
      </c>
      <c r="X224" s="43" t="str">
        <f t="shared" ca="1" si="49"/>
        <v/>
      </c>
      <c r="Y224" s="44" t="str">
        <f t="shared" ca="1" si="58"/>
        <v/>
      </c>
      <c r="Z224" s="160"/>
      <c r="AA224" s="160"/>
      <c r="AB224" s="160"/>
      <c r="AC224" s="160"/>
      <c r="AD224" s="160"/>
      <c r="AE224" s="160"/>
      <c r="AF224" s="63" t="e">
        <f t="shared" si="51"/>
        <v>#N/A</v>
      </c>
      <c r="AG224" s="63" t="e">
        <f t="shared" si="52"/>
        <v>#N/A</v>
      </c>
      <c r="AH224" s="64" t="e">
        <f t="shared" si="59"/>
        <v>#N/A</v>
      </c>
      <c r="AI224" s="65">
        <f t="shared" ca="1" si="54"/>
        <v>44511</v>
      </c>
      <c r="AJ224" s="66" t="e">
        <f t="shared" ca="1" si="60"/>
        <v>#N/A</v>
      </c>
      <c r="AK224" s="66">
        <f>SUMIFS(Cost!$E:$E,Cost!$B:$B,Blackvue!$B$224,Cost!$C:$C,Blackvue!O224)</f>
        <v>0</v>
      </c>
      <c r="AL224" s="66">
        <f>SUMIFS(Cost!$E:$E,Cost!$B:$B,Blackvue!$B$224,Cost!$C:$C,Blackvue!P224)</f>
        <v>0</v>
      </c>
      <c r="AM224" s="66">
        <f>SUMIFS(Cost!$E:$E,Cost!$B:$B,Blackvue!$B$224,Cost!$C:$C,Blackvue!Q224)</f>
        <v>0</v>
      </c>
      <c r="AN224" s="66">
        <f>SUMIFS(Cost!$E:$E,Cost!$B:$B,Blackvue!$B$224,Cost!$C:$C,Blackvue!R224)</f>
        <v>0</v>
      </c>
      <c r="AO224" s="66">
        <f t="shared" si="56"/>
        <v>0</v>
      </c>
      <c r="AP224" s="66">
        <f>SUMIFS(Cost!$F:$F,Cost!$B:$B,Blackvue!B224,Cost!$C:$C,Blackvue!O224)</f>
        <v>0</v>
      </c>
      <c r="AQ224" s="66">
        <f>SUMIFS(Cost!$F:$F,Cost!$B:$B,Blackvue!B224,Cost!$C:$C,Blackvue!P224)</f>
        <v>0</v>
      </c>
      <c r="AR224" s="66">
        <f>SUMIFS(Cost!$F:$F,Cost!$B:$B,Blackvue!B224,Cost!$C:$C,Blackvue!Q224)</f>
        <v>0</v>
      </c>
      <c r="AS224" s="66">
        <f>SUMIFS(Cost!$F:$F,Cost!$B:$B,Blackvue!B224,Cost!$C:$C,Blackvue!R224)</f>
        <v>0</v>
      </c>
      <c r="AT224" s="14" t="str">
        <f t="shared" si="57"/>
        <v/>
      </c>
    </row>
    <row r="225" spans="1:46" ht="15.75" thickBot="1">
      <c r="A225" s="41">
        <v>218</v>
      </c>
      <c r="B225" s="42" t="str">
        <f>IFERROR(VLOOKUP(AT225,Model!$A$3:$B$63,2,FALSE),"")</f>
        <v/>
      </c>
      <c r="C225" s="77"/>
      <c r="D225" s="45"/>
      <c r="E225" s="45"/>
      <c r="F225" s="45"/>
      <c r="G225" s="45"/>
      <c r="H225" s="45"/>
      <c r="I225" s="45"/>
      <c r="J225" s="45"/>
      <c r="K225" s="45"/>
      <c r="L225" s="45"/>
      <c r="M225" s="45"/>
      <c r="N225" s="42"/>
      <c r="O225" s="42"/>
      <c r="P225" s="42"/>
      <c r="Q225" s="42"/>
      <c r="R225" s="42"/>
      <c r="S225" s="66">
        <f t="shared" si="44"/>
        <v>0</v>
      </c>
      <c r="T225" s="66">
        <f t="shared" si="45"/>
        <v>0</v>
      </c>
      <c r="U225" s="66">
        <f t="shared" si="46"/>
        <v>0</v>
      </c>
      <c r="V225" s="66">
        <f t="shared" si="47"/>
        <v>0</v>
      </c>
      <c r="W225" s="66">
        <f t="shared" si="48"/>
        <v>0</v>
      </c>
      <c r="X225" s="43" t="str">
        <f t="shared" ca="1" si="49"/>
        <v/>
      </c>
      <c r="Y225" s="44" t="str">
        <f t="shared" ca="1" si="58"/>
        <v/>
      </c>
      <c r="Z225" s="160"/>
      <c r="AA225" s="160"/>
      <c r="AB225" s="160"/>
      <c r="AC225" s="160"/>
      <c r="AD225" s="160"/>
      <c r="AE225" s="160"/>
      <c r="AF225" s="63" t="e">
        <f t="shared" si="51"/>
        <v>#N/A</v>
      </c>
      <c r="AG225" s="63" t="e">
        <f t="shared" si="52"/>
        <v>#N/A</v>
      </c>
      <c r="AH225" s="64" t="e">
        <f t="shared" si="59"/>
        <v>#N/A</v>
      </c>
      <c r="AI225" s="65">
        <f t="shared" ca="1" si="54"/>
        <v>44511</v>
      </c>
      <c r="AJ225" s="66" t="e">
        <f t="shared" ca="1" si="60"/>
        <v>#N/A</v>
      </c>
      <c r="AK225" s="66">
        <f>SUMIFS(Cost!$E:$E,Cost!$B:$B,Blackvue!$B$225,Cost!$C:$C,Blackvue!O225)</f>
        <v>0</v>
      </c>
      <c r="AL225" s="66">
        <f>SUMIFS(Cost!$E:$E,Cost!$B:$B,Blackvue!$B$225,Cost!$C:$C,Blackvue!P225)</f>
        <v>0</v>
      </c>
      <c r="AM225" s="66">
        <f>SUMIFS(Cost!$E:$E,Cost!$B:$B,Blackvue!$B$225,Cost!$C:$C,Blackvue!Q225)</f>
        <v>0</v>
      </c>
      <c r="AN225" s="66">
        <f>SUMIFS(Cost!$E:$E,Cost!$B:$B,Blackvue!$B$225,Cost!$C:$C,Blackvue!R225)</f>
        <v>0</v>
      </c>
      <c r="AO225" s="66">
        <f t="shared" si="56"/>
        <v>0</v>
      </c>
      <c r="AP225" s="66">
        <f>SUMIFS(Cost!$F:$F,Cost!$B:$B,Blackvue!B225,Cost!$C:$C,Blackvue!O225)</f>
        <v>0</v>
      </c>
      <c r="AQ225" s="66">
        <f>SUMIFS(Cost!$F:$F,Cost!$B:$B,Blackvue!B225,Cost!$C:$C,Blackvue!P225)</f>
        <v>0</v>
      </c>
      <c r="AR225" s="66">
        <f>SUMIFS(Cost!$F:$F,Cost!$B:$B,Blackvue!B225,Cost!$C:$C,Blackvue!Q225)</f>
        <v>0</v>
      </c>
      <c r="AS225" s="66">
        <f>SUMIFS(Cost!$F:$F,Cost!$B:$B,Blackvue!B225,Cost!$C:$C,Blackvue!R225)</f>
        <v>0</v>
      </c>
      <c r="AT225" s="14" t="str">
        <f t="shared" si="57"/>
        <v/>
      </c>
    </row>
    <row r="226" spans="1:46" ht="15.75" thickBot="1">
      <c r="A226" s="41">
        <v>219</v>
      </c>
      <c r="B226" s="42" t="str">
        <f>IFERROR(VLOOKUP(AT226,Model!$A$3:$B$63,2,FALSE),"")</f>
        <v/>
      </c>
      <c r="C226" s="77"/>
      <c r="D226" s="45"/>
      <c r="E226" s="45"/>
      <c r="F226" s="45"/>
      <c r="G226" s="45"/>
      <c r="H226" s="45"/>
      <c r="I226" s="45"/>
      <c r="J226" s="45"/>
      <c r="K226" s="45"/>
      <c r="L226" s="45"/>
      <c r="M226" s="45"/>
      <c r="N226" s="42"/>
      <c r="O226" s="42"/>
      <c r="P226" s="42"/>
      <c r="Q226" s="42"/>
      <c r="R226" s="42"/>
      <c r="S226" s="66">
        <f t="shared" si="44"/>
        <v>0</v>
      </c>
      <c r="T226" s="66">
        <f t="shared" si="45"/>
        <v>0</v>
      </c>
      <c r="U226" s="66">
        <f t="shared" si="46"/>
        <v>0</v>
      </c>
      <c r="V226" s="66">
        <f t="shared" si="47"/>
        <v>0</v>
      </c>
      <c r="W226" s="66">
        <f t="shared" si="48"/>
        <v>0</v>
      </c>
      <c r="X226" s="43" t="str">
        <f t="shared" ca="1" si="49"/>
        <v/>
      </c>
      <c r="Y226" s="44" t="str">
        <f t="shared" ca="1" si="58"/>
        <v/>
      </c>
      <c r="Z226" s="160"/>
      <c r="AA226" s="160"/>
      <c r="AB226" s="160"/>
      <c r="AC226" s="160"/>
      <c r="AD226" s="160"/>
      <c r="AE226" s="160"/>
      <c r="AF226" s="63" t="e">
        <f t="shared" si="51"/>
        <v>#N/A</v>
      </c>
      <c r="AG226" s="63" t="e">
        <f t="shared" si="52"/>
        <v>#N/A</v>
      </c>
      <c r="AH226" s="64" t="e">
        <f t="shared" si="59"/>
        <v>#N/A</v>
      </c>
      <c r="AI226" s="65">
        <f t="shared" ca="1" si="54"/>
        <v>44511</v>
      </c>
      <c r="AJ226" s="66" t="e">
        <f t="shared" ca="1" si="60"/>
        <v>#N/A</v>
      </c>
      <c r="AK226" s="66">
        <f>SUMIFS(Cost!$E:$E,Cost!$B:$B,Blackvue!$B$226,Cost!$C:$C,Blackvue!O226)</f>
        <v>0</v>
      </c>
      <c r="AL226" s="66">
        <f>SUMIFS(Cost!$E:$E,Cost!$B:$B,Blackvue!$B$226,Cost!$C:$C,Blackvue!P226)</f>
        <v>0</v>
      </c>
      <c r="AM226" s="66">
        <f>SUMIFS(Cost!$E:$E,Cost!$B:$B,Blackvue!$B$226,Cost!$C:$C,Blackvue!Q226)</f>
        <v>0</v>
      </c>
      <c r="AN226" s="66">
        <f>SUMIFS(Cost!$E:$E,Cost!$B:$B,Blackvue!$B$226,Cost!$C:$C,Blackvue!R226)</f>
        <v>0</v>
      </c>
      <c r="AO226" s="66">
        <f t="shared" si="56"/>
        <v>0</v>
      </c>
      <c r="AP226" s="66">
        <f>SUMIFS(Cost!$F:$F,Cost!$B:$B,Blackvue!B226,Cost!$C:$C,Blackvue!O226)</f>
        <v>0</v>
      </c>
      <c r="AQ226" s="66">
        <f>SUMIFS(Cost!$F:$F,Cost!$B:$B,Blackvue!B226,Cost!$C:$C,Blackvue!P226)</f>
        <v>0</v>
      </c>
      <c r="AR226" s="66">
        <f>SUMIFS(Cost!$F:$F,Cost!$B:$B,Blackvue!B226,Cost!$C:$C,Blackvue!Q226)</f>
        <v>0</v>
      </c>
      <c r="AS226" s="66">
        <f>SUMIFS(Cost!$F:$F,Cost!$B:$B,Blackvue!B226,Cost!$C:$C,Blackvue!R226)</f>
        <v>0</v>
      </c>
      <c r="AT226" s="14" t="str">
        <f t="shared" si="57"/>
        <v/>
      </c>
    </row>
    <row r="227" spans="1:46" ht="15.75" thickBot="1">
      <c r="A227" s="41">
        <v>220</v>
      </c>
      <c r="B227" s="42" t="str">
        <f>IFERROR(VLOOKUP(AT227,Model!$A$3:$B$63,2,FALSE),"")</f>
        <v/>
      </c>
      <c r="C227" s="77"/>
      <c r="D227" s="45"/>
      <c r="E227" s="45"/>
      <c r="F227" s="45"/>
      <c r="G227" s="45"/>
      <c r="H227" s="45"/>
      <c r="I227" s="45"/>
      <c r="J227" s="45"/>
      <c r="K227" s="45"/>
      <c r="L227" s="45"/>
      <c r="M227" s="45"/>
      <c r="N227" s="42"/>
      <c r="O227" s="42"/>
      <c r="P227" s="42"/>
      <c r="Q227" s="42"/>
      <c r="R227" s="42"/>
      <c r="S227" s="66">
        <f t="shared" si="44"/>
        <v>0</v>
      </c>
      <c r="T227" s="66">
        <f t="shared" si="45"/>
        <v>0</v>
      </c>
      <c r="U227" s="66">
        <f t="shared" si="46"/>
        <v>0</v>
      </c>
      <c r="V227" s="66">
        <f t="shared" si="47"/>
        <v>0</v>
      </c>
      <c r="W227" s="66">
        <f t="shared" si="48"/>
        <v>0</v>
      </c>
      <c r="X227" s="43" t="str">
        <f t="shared" ca="1" si="49"/>
        <v/>
      </c>
      <c r="Y227" s="44" t="str">
        <f t="shared" ca="1" si="58"/>
        <v/>
      </c>
      <c r="Z227" s="160"/>
      <c r="AA227" s="160"/>
      <c r="AB227" s="160"/>
      <c r="AC227" s="160"/>
      <c r="AD227" s="160"/>
      <c r="AE227" s="160"/>
      <c r="AF227" s="63" t="e">
        <f t="shared" si="51"/>
        <v>#N/A</v>
      </c>
      <c r="AG227" s="63" t="e">
        <f t="shared" si="52"/>
        <v>#N/A</v>
      </c>
      <c r="AH227" s="64" t="e">
        <f t="shared" si="59"/>
        <v>#N/A</v>
      </c>
      <c r="AI227" s="65">
        <f t="shared" ca="1" si="54"/>
        <v>44511</v>
      </c>
      <c r="AJ227" s="66" t="e">
        <f t="shared" ca="1" si="60"/>
        <v>#N/A</v>
      </c>
      <c r="AK227" s="66">
        <f>SUMIFS(Cost!$E:$E,Cost!$B:$B,Blackvue!$B$227,Cost!$C:$C,Blackvue!O227)</f>
        <v>0</v>
      </c>
      <c r="AL227" s="66">
        <f>SUMIFS(Cost!$E:$E,Cost!$B:$B,Blackvue!$B$227,Cost!$C:$C,Blackvue!P227)</f>
        <v>0</v>
      </c>
      <c r="AM227" s="66">
        <f>SUMIFS(Cost!$E:$E,Cost!$B:$B,Blackvue!$B$227,Cost!$C:$C,Blackvue!Q227)</f>
        <v>0</v>
      </c>
      <c r="AN227" s="66">
        <f>SUMIFS(Cost!$E:$E,Cost!$B:$B,Blackvue!$B$227,Cost!$C:$C,Blackvue!R227)</f>
        <v>0</v>
      </c>
      <c r="AO227" s="66">
        <f t="shared" si="56"/>
        <v>0</v>
      </c>
      <c r="AP227" s="66">
        <f>SUMIFS(Cost!$F:$F,Cost!$B:$B,Blackvue!B227,Cost!$C:$C,Blackvue!O227)</f>
        <v>0</v>
      </c>
      <c r="AQ227" s="66">
        <f>SUMIFS(Cost!$F:$F,Cost!$B:$B,Blackvue!B227,Cost!$C:$C,Blackvue!P227)</f>
        <v>0</v>
      </c>
      <c r="AR227" s="66">
        <f>SUMIFS(Cost!$F:$F,Cost!$B:$B,Blackvue!B227,Cost!$C:$C,Blackvue!Q227)</f>
        <v>0</v>
      </c>
      <c r="AS227" s="66">
        <f>SUMIFS(Cost!$F:$F,Cost!$B:$B,Blackvue!B227,Cost!$C:$C,Blackvue!R227)</f>
        <v>0</v>
      </c>
      <c r="AT227" s="14" t="str">
        <f t="shared" si="57"/>
        <v/>
      </c>
    </row>
    <row r="228" spans="1:46" ht="15.75" thickBot="1">
      <c r="A228" s="41">
        <v>221</v>
      </c>
      <c r="B228" s="42" t="str">
        <f>IFERROR(VLOOKUP(AT228,Model!$A$3:$B$63,2,FALSE),"")</f>
        <v/>
      </c>
      <c r="C228" s="77"/>
      <c r="D228" s="45"/>
      <c r="E228" s="45"/>
      <c r="F228" s="45"/>
      <c r="G228" s="45"/>
      <c r="H228" s="45"/>
      <c r="I228" s="45"/>
      <c r="J228" s="45"/>
      <c r="K228" s="45"/>
      <c r="L228" s="45"/>
      <c r="M228" s="45"/>
      <c r="N228" s="42"/>
      <c r="O228" s="42"/>
      <c r="P228" s="42"/>
      <c r="Q228" s="42"/>
      <c r="R228" s="42"/>
      <c r="S228" s="66">
        <f t="shared" si="44"/>
        <v>0</v>
      </c>
      <c r="T228" s="66">
        <f t="shared" si="45"/>
        <v>0</v>
      </c>
      <c r="U228" s="66">
        <f t="shared" si="46"/>
        <v>0</v>
      </c>
      <c r="V228" s="66">
        <f t="shared" si="47"/>
        <v>0</v>
      </c>
      <c r="W228" s="66">
        <f t="shared" si="48"/>
        <v>0</v>
      </c>
      <c r="X228" s="43" t="str">
        <f t="shared" ca="1" si="49"/>
        <v/>
      </c>
      <c r="Y228" s="44" t="str">
        <f t="shared" ca="1" si="58"/>
        <v/>
      </c>
      <c r="Z228" s="160"/>
      <c r="AA228" s="160"/>
      <c r="AB228" s="160"/>
      <c r="AC228" s="160"/>
      <c r="AD228" s="160"/>
      <c r="AE228" s="160"/>
      <c r="AF228" s="63" t="e">
        <f t="shared" si="51"/>
        <v>#N/A</v>
      </c>
      <c r="AG228" s="63" t="e">
        <f t="shared" si="52"/>
        <v>#N/A</v>
      </c>
      <c r="AH228" s="64" t="e">
        <f t="shared" si="59"/>
        <v>#N/A</v>
      </c>
      <c r="AI228" s="65">
        <f t="shared" ca="1" si="54"/>
        <v>44511</v>
      </c>
      <c r="AJ228" s="66" t="e">
        <f t="shared" ca="1" si="60"/>
        <v>#N/A</v>
      </c>
      <c r="AK228" s="66">
        <f>SUMIFS(Cost!$E:$E,Cost!$B:$B,Blackvue!$B$228,Cost!$C:$C,Blackvue!O228)</f>
        <v>0</v>
      </c>
      <c r="AL228" s="66">
        <f>SUMIFS(Cost!$E:$E,Cost!$B:$B,Blackvue!$B$228,Cost!$C:$C,Blackvue!P228)</f>
        <v>0</v>
      </c>
      <c r="AM228" s="66">
        <f>SUMIFS(Cost!$E:$E,Cost!$B:$B,Blackvue!$B$228,Cost!$C:$C,Blackvue!Q228)</f>
        <v>0</v>
      </c>
      <c r="AN228" s="66">
        <f>SUMIFS(Cost!$E:$E,Cost!$B:$B,Blackvue!$B$228,Cost!$C:$C,Blackvue!R228)</f>
        <v>0</v>
      </c>
      <c r="AO228" s="66">
        <f t="shared" si="56"/>
        <v>0</v>
      </c>
      <c r="AP228" s="66">
        <f>SUMIFS(Cost!$F:$F,Cost!$B:$B,Blackvue!B228,Cost!$C:$C,Blackvue!O228)</f>
        <v>0</v>
      </c>
      <c r="AQ228" s="66">
        <f>SUMIFS(Cost!$F:$F,Cost!$B:$B,Blackvue!B228,Cost!$C:$C,Blackvue!P228)</f>
        <v>0</v>
      </c>
      <c r="AR228" s="66">
        <f>SUMIFS(Cost!$F:$F,Cost!$B:$B,Blackvue!B228,Cost!$C:$C,Blackvue!Q228)</f>
        <v>0</v>
      </c>
      <c r="AS228" s="66">
        <f>SUMIFS(Cost!$F:$F,Cost!$B:$B,Blackvue!B228,Cost!$C:$C,Blackvue!R228)</f>
        <v>0</v>
      </c>
      <c r="AT228" s="14" t="str">
        <f t="shared" si="57"/>
        <v/>
      </c>
    </row>
    <row r="229" spans="1:46" ht="15.75" thickBot="1">
      <c r="A229" s="41">
        <v>222</v>
      </c>
      <c r="B229" s="42" t="str">
        <f>IFERROR(VLOOKUP(AT229,Model!$A$3:$B$63,2,FALSE),"")</f>
        <v/>
      </c>
      <c r="C229" s="77"/>
      <c r="D229" s="45"/>
      <c r="E229" s="45"/>
      <c r="F229" s="45"/>
      <c r="G229" s="45"/>
      <c r="H229" s="45"/>
      <c r="I229" s="45"/>
      <c r="J229" s="45"/>
      <c r="K229" s="45"/>
      <c r="L229" s="45"/>
      <c r="M229" s="45"/>
      <c r="N229" s="42"/>
      <c r="O229" s="42"/>
      <c r="P229" s="42"/>
      <c r="Q229" s="42"/>
      <c r="R229" s="42"/>
      <c r="S229" s="66">
        <f t="shared" si="44"/>
        <v>0</v>
      </c>
      <c r="T229" s="66">
        <f t="shared" si="45"/>
        <v>0</v>
      </c>
      <c r="U229" s="66">
        <f t="shared" si="46"/>
        <v>0</v>
      </c>
      <c r="V229" s="66">
        <f t="shared" si="47"/>
        <v>0</v>
      </c>
      <c r="W229" s="66">
        <f t="shared" si="48"/>
        <v>0</v>
      </c>
      <c r="X229" s="43" t="str">
        <f t="shared" ca="1" si="49"/>
        <v/>
      </c>
      <c r="Y229" s="44" t="str">
        <f t="shared" ca="1" si="58"/>
        <v/>
      </c>
      <c r="Z229" s="160"/>
      <c r="AA229" s="160"/>
      <c r="AB229" s="160"/>
      <c r="AC229" s="160"/>
      <c r="AD229" s="160"/>
      <c r="AE229" s="160"/>
      <c r="AF229" s="63" t="e">
        <f t="shared" si="51"/>
        <v>#N/A</v>
      </c>
      <c r="AG229" s="63" t="e">
        <f t="shared" si="52"/>
        <v>#N/A</v>
      </c>
      <c r="AH229" s="64" t="e">
        <f t="shared" si="59"/>
        <v>#N/A</v>
      </c>
      <c r="AI229" s="65">
        <f t="shared" ca="1" si="54"/>
        <v>44511</v>
      </c>
      <c r="AJ229" s="66" t="e">
        <f t="shared" ca="1" si="60"/>
        <v>#N/A</v>
      </c>
      <c r="AK229" s="66">
        <f>SUMIFS(Cost!$E:$E,Cost!$B:$B,Blackvue!$B$229,Cost!$C:$C,Blackvue!O229)</f>
        <v>0</v>
      </c>
      <c r="AL229" s="66">
        <f>SUMIFS(Cost!$E:$E,Cost!$B:$B,Blackvue!$B$229,Cost!$C:$C,Blackvue!P229)</f>
        <v>0</v>
      </c>
      <c r="AM229" s="66">
        <f>SUMIFS(Cost!$E:$E,Cost!$B:$B,Blackvue!$B$229,Cost!$C:$C,Blackvue!Q229)</f>
        <v>0</v>
      </c>
      <c r="AN229" s="66">
        <f>SUMIFS(Cost!$E:$E,Cost!$B:$B,Blackvue!$B$229,Cost!$C:$C,Blackvue!R229)</f>
        <v>0</v>
      </c>
      <c r="AO229" s="66">
        <f t="shared" si="56"/>
        <v>0</v>
      </c>
      <c r="AP229" s="66">
        <f>SUMIFS(Cost!$F:$F,Cost!$B:$B,Blackvue!B229,Cost!$C:$C,Blackvue!O229)</f>
        <v>0</v>
      </c>
      <c r="AQ229" s="66">
        <f>SUMIFS(Cost!$F:$F,Cost!$B:$B,Blackvue!B229,Cost!$C:$C,Blackvue!P229)</f>
        <v>0</v>
      </c>
      <c r="AR229" s="66">
        <f>SUMIFS(Cost!$F:$F,Cost!$B:$B,Blackvue!B229,Cost!$C:$C,Blackvue!Q229)</f>
        <v>0</v>
      </c>
      <c r="AS229" s="66">
        <f>SUMIFS(Cost!$F:$F,Cost!$B:$B,Blackvue!B229,Cost!$C:$C,Blackvue!R229)</f>
        <v>0</v>
      </c>
      <c r="AT229" s="14" t="str">
        <f t="shared" si="57"/>
        <v/>
      </c>
    </row>
    <row r="230" spans="1:46" ht="15.75" thickBot="1">
      <c r="A230" s="41">
        <v>223</v>
      </c>
      <c r="B230" s="42" t="str">
        <f>IFERROR(VLOOKUP(AT230,Model!$A$3:$B$63,2,FALSE),"")</f>
        <v/>
      </c>
      <c r="C230" s="77"/>
      <c r="D230" s="45"/>
      <c r="E230" s="45"/>
      <c r="F230" s="45"/>
      <c r="G230" s="45"/>
      <c r="H230" s="45"/>
      <c r="I230" s="45"/>
      <c r="J230" s="45"/>
      <c r="K230" s="45"/>
      <c r="L230" s="45"/>
      <c r="M230" s="45"/>
      <c r="N230" s="42"/>
      <c r="O230" s="42"/>
      <c r="P230" s="42"/>
      <c r="Q230" s="42"/>
      <c r="R230" s="42"/>
      <c r="S230" s="66">
        <f t="shared" si="44"/>
        <v>0</v>
      </c>
      <c r="T230" s="66">
        <f t="shared" si="45"/>
        <v>0</v>
      </c>
      <c r="U230" s="66">
        <f t="shared" si="46"/>
        <v>0</v>
      </c>
      <c r="V230" s="66">
        <f t="shared" si="47"/>
        <v>0</v>
      </c>
      <c r="W230" s="66">
        <f t="shared" si="48"/>
        <v>0</v>
      </c>
      <c r="X230" s="43" t="str">
        <f t="shared" ca="1" si="49"/>
        <v/>
      </c>
      <c r="Y230" s="44" t="str">
        <f t="shared" ca="1" si="58"/>
        <v/>
      </c>
      <c r="Z230" s="160"/>
      <c r="AA230" s="160"/>
      <c r="AB230" s="160"/>
      <c r="AC230" s="160"/>
      <c r="AD230" s="160"/>
      <c r="AE230" s="160"/>
      <c r="AF230" s="63" t="e">
        <f t="shared" si="51"/>
        <v>#N/A</v>
      </c>
      <c r="AG230" s="63" t="e">
        <f t="shared" si="52"/>
        <v>#N/A</v>
      </c>
      <c r="AH230" s="64" t="e">
        <f t="shared" si="59"/>
        <v>#N/A</v>
      </c>
      <c r="AI230" s="65">
        <f t="shared" ca="1" si="54"/>
        <v>44511</v>
      </c>
      <c r="AJ230" s="66" t="e">
        <f t="shared" ca="1" si="60"/>
        <v>#N/A</v>
      </c>
      <c r="AK230" s="66">
        <f>SUMIFS(Cost!$E:$E,Cost!$B:$B,Blackvue!$B$230,Cost!$C:$C,Blackvue!O230)</f>
        <v>0</v>
      </c>
      <c r="AL230" s="66">
        <f>SUMIFS(Cost!$E:$E,Cost!$B:$B,Blackvue!$B$230,Cost!$C:$C,Blackvue!P230)</f>
        <v>0</v>
      </c>
      <c r="AM230" s="66">
        <f>SUMIFS(Cost!$E:$E,Cost!$B:$B,Blackvue!$B$230,Cost!$C:$C,Blackvue!Q230)</f>
        <v>0</v>
      </c>
      <c r="AN230" s="66">
        <f>SUMIFS(Cost!$E:$E,Cost!$B:$B,Blackvue!$B$230,Cost!$C:$C,Blackvue!R230)</f>
        <v>0</v>
      </c>
      <c r="AO230" s="66">
        <f t="shared" si="56"/>
        <v>0</v>
      </c>
      <c r="AP230" s="66">
        <f>SUMIFS(Cost!$F:$F,Cost!$B:$B,Blackvue!B230,Cost!$C:$C,Blackvue!O230)</f>
        <v>0</v>
      </c>
      <c r="AQ230" s="66">
        <f>SUMIFS(Cost!$F:$F,Cost!$B:$B,Blackvue!B230,Cost!$C:$C,Blackvue!P230)</f>
        <v>0</v>
      </c>
      <c r="AR230" s="66">
        <f>SUMIFS(Cost!$F:$F,Cost!$B:$B,Blackvue!B230,Cost!$C:$C,Blackvue!Q230)</f>
        <v>0</v>
      </c>
      <c r="AS230" s="66">
        <f>SUMIFS(Cost!$F:$F,Cost!$B:$B,Blackvue!B230,Cost!$C:$C,Blackvue!R230)</f>
        <v>0</v>
      </c>
      <c r="AT230" s="14" t="str">
        <f t="shared" si="57"/>
        <v/>
      </c>
    </row>
    <row r="231" spans="1:46" ht="15.75" thickBot="1">
      <c r="A231" s="41">
        <v>224</v>
      </c>
      <c r="B231" s="42" t="str">
        <f>IFERROR(VLOOKUP(AT231,Model!$A$3:$B$63,2,FALSE),"")</f>
        <v/>
      </c>
      <c r="C231" s="77"/>
      <c r="D231" s="45"/>
      <c r="E231" s="45"/>
      <c r="F231" s="45"/>
      <c r="G231" s="45"/>
      <c r="H231" s="45"/>
      <c r="I231" s="45"/>
      <c r="J231" s="45"/>
      <c r="K231" s="45"/>
      <c r="L231" s="45"/>
      <c r="M231" s="45"/>
      <c r="N231" s="42"/>
      <c r="O231" s="42"/>
      <c r="P231" s="42"/>
      <c r="Q231" s="42"/>
      <c r="R231" s="42"/>
      <c r="S231" s="66">
        <f t="shared" si="44"/>
        <v>0</v>
      </c>
      <c r="T231" s="66">
        <f t="shared" si="45"/>
        <v>0</v>
      </c>
      <c r="U231" s="66">
        <f t="shared" si="46"/>
        <v>0</v>
      </c>
      <c r="V231" s="66">
        <f t="shared" si="47"/>
        <v>0</v>
      </c>
      <c r="W231" s="66">
        <f t="shared" si="48"/>
        <v>0</v>
      </c>
      <c r="X231" s="43" t="str">
        <f t="shared" ca="1" si="49"/>
        <v/>
      </c>
      <c r="Y231" s="44" t="str">
        <f t="shared" ca="1" si="58"/>
        <v/>
      </c>
      <c r="Z231" s="160"/>
      <c r="AA231" s="160"/>
      <c r="AB231" s="160"/>
      <c r="AC231" s="160"/>
      <c r="AD231" s="160"/>
      <c r="AE231" s="160"/>
      <c r="AF231" s="63" t="e">
        <f t="shared" si="51"/>
        <v>#N/A</v>
      </c>
      <c r="AG231" s="63" t="e">
        <f t="shared" si="52"/>
        <v>#N/A</v>
      </c>
      <c r="AH231" s="64" t="e">
        <f t="shared" si="59"/>
        <v>#N/A</v>
      </c>
      <c r="AI231" s="65">
        <f t="shared" ca="1" si="54"/>
        <v>44511</v>
      </c>
      <c r="AJ231" s="66" t="e">
        <f t="shared" ca="1" si="60"/>
        <v>#N/A</v>
      </c>
      <c r="AK231" s="66">
        <f>SUMIFS(Cost!$E:$E,Cost!$B:$B,Blackvue!$B$231,Cost!$C:$C,Blackvue!O231)</f>
        <v>0</v>
      </c>
      <c r="AL231" s="66">
        <f>SUMIFS(Cost!$E:$E,Cost!$B:$B,Blackvue!$B$231,Cost!$C:$C,Blackvue!P231)</f>
        <v>0</v>
      </c>
      <c r="AM231" s="66">
        <f>SUMIFS(Cost!$E:$E,Cost!$B:$B,Blackvue!$B$231,Cost!$C:$C,Blackvue!Q231)</f>
        <v>0</v>
      </c>
      <c r="AN231" s="66">
        <f>SUMIFS(Cost!$E:$E,Cost!$B:$B,Blackvue!$B$231,Cost!$C:$C,Blackvue!R231)</f>
        <v>0</v>
      </c>
      <c r="AO231" s="66">
        <f t="shared" si="56"/>
        <v>0</v>
      </c>
      <c r="AP231" s="66">
        <f>SUMIFS(Cost!$F:$F,Cost!$B:$B,Blackvue!B231,Cost!$C:$C,Blackvue!O231)</f>
        <v>0</v>
      </c>
      <c r="AQ231" s="66">
        <f>SUMIFS(Cost!$F:$F,Cost!$B:$B,Blackvue!B231,Cost!$C:$C,Blackvue!P231)</f>
        <v>0</v>
      </c>
      <c r="AR231" s="66">
        <f>SUMIFS(Cost!$F:$F,Cost!$B:$B,Blackvue!B231,Cost!$C:$C,Blackvue!Q231)</f>
        <v>0</v>
      </c>
      <c r="AS231" s="66">
        <f>SUMIFS(Cost!$F:$F,Cost!$B:$B,Blackvue!B231,Cost!$C:$C,Blackvue!R231)</f>
        <v>0</v>
      </c>
      <c r="AT231" s="14" t="str">
        <f t="shared" si="57"/>
        <v/>
      </c>
    </row>
    <row r="232" spans="1:46" ht="15.75" thickBot="1">
      <c r="A232" s="41">
        <v>225</v>
      </c>
      <c r="B232" s="42" t="str">
        <f>IFERROR(VLOOKUP(AT232,Model!$A$3:$B$63,2,FALSE),"")</f>
        <v/>
      </c>
      <c r="C232" s="77"/>
      <c r="D232" s="45"/>
      <c r="E232" s="45"/>
      <c r="F232" s="45"/>
      <c r="G232" s="45"/>
      <c r="H232" s="45"/>
      <c r="I232" s="45"/>
      <c r="J232" s="45"/>
      <c r="K232" s="45"/>
      <c r="L232" s="45"/>
      <c r="M232" s="45"/>
      <c r="N232" s="42"/>
      <c r="O232" s="42"/>
      <c r="P232" s="42"/>
      <c r="Q232" s="42"/>
      <c r="R232" s="42"/>
      <c r="S232" s="66">
        <f t="shared" si="44"/>
        <v>0</v>
      </c>
      <c r="T232" s="66">
        <f t="shared" si="45"/>
        <v>0</v>
      </c>
      <c r="U232" s="66">
        <f t="shared" si="46"/>
        <v>0</v>
      </c>
      <c r="V232" s="66">
        <f t="shared" si="47"/>
        <v>0</v>
      </c>
      <c r="W232" s="66">
        <f t="shared" si="48"/>
        <v>0</v>
      </c>
      <c r="X232" s="43" t="str">
        <f t="shared" ca="1" si="49"/>
        <v/>
      </c>
      <c r="Y232" s="44" t="str">
        <f t="shared" ca="1" si="58"/>
        <v/>
      </c>
      <c r="Z232" s="160"/>
      <c r="AA232" s="160"/>
      <c r="AB232" s="160"/>
      <c r="AC232" s="160"/>
      <c r="AD232" s="160"/>
      <c r="AE232" s="160"/>
      <c r="AF232" s="63" t="e">
        <f t="shared" si="51"/>
        <v>#N/A</v>
      </c>
      <c r="AG232" s="63" t="e">
        <f t="shared" si="52"/>
        <v>#N/A</v>
      </c>
      <c r="AH232" s="64" t="e">
        <f t="shared" si="59"/>
        <v>#N/A</v>
      </c>
      <c r="AI232" s="65">
        <f t="shared" ca="1" si="54"/>
        <v>44511</v>
      </c>
      <c r="AJ232" s="66" t="e">
        <f t="shared" ca="1" si="60"/>
        <v>#N/A</v>
      </c>
      <c r="AK232" s="66">
        <f>SUMIFS(Cost!$E:$E,Cost!$B:$B,Blackvue!$B$232,Cost!$C:$C,Blackvue!O232)</f>
        <v>0</v>
      </c>
      <c r="AL232" s="66">
        <f>SUMIFS(Cost!$E:$E,Cost!$B:$B,Blackvue!$B$232,Cost!$C:$C,Blackvue!P232)</f>
        <v>0</v>
      </c>
      <c r="AM232" s="66">
        <f>SUMIFS(Cost!$E:$E,Cost!$B:$B,Blackvue!$B$232,Cost!$C:$C,Blackvue!Q232)</f>
        <v>0</v>
      </c>
      <c r="AN232" s="66">
        <f>SUMIFS(Cost!$E:$E,Cost!$B:$B,Blackvue!$B$232,Cost!$C:$C,Blackvue!R232)</f>
        <v>0</v>
      </c>
      <c r="AO232" s="66">
        <f t="shared" si="56"/>
        <v>0</v>
      </c>
      <c r="AP232" s="66">
        <f>SUMIFS(Cost!$F:$F,Cost!$B:$B,Blackvue!B232,Cost!$C:$C,Blackvue!O232)</f>
        <v>0</v>
      </c>
      <c r="AQ232" s="66">
        <f>SUMIFS(Cost!$F:$F,Cost!$B:$B,Blackvue!B232,Cost!$C:$C,Blackvue!P232)</f>
        <v>0</v>
      </c>
      <c r="AR232" s="66">
        <f>SUMIFS(Cost!$F:$F,Cost!$B:$B,Blackvue!B232,Cost!$C:$C,Blackvue!Q232)</f>
        <v>0</v>
      </c>
      <c r="AS232" s="66">
        <f>SUMIFS(Cost!$F:$F,Cost!$B:$B,Blackvue!B232,Cost!$C:$C,Blackvue!R232)</f>
        <v>0</v>
      </c>
      <c r="AT232" s="14" t="str">
        <f t="shared" si="57"/>
        <v/>
      </c>
    </row>
    <row r="233" spans="1:46" ht="15.75" thickBot="1">
      <c r="A233" s="41">
        <v>226</v>
      </c>
      <c r="B233" s="42" t="str">
        <f>IFERROR(VLOOKUP(AT233,Model!$A$3:$B$63,2,FALSE),"")</f>
        <v/>
      </c>
      <c r="C233" s="77"/>
      <c r="D233" s="45"/>
      <c r="E233" s="45"/>
      <c r="F233" s="45"/>
      <c r="G233" s="45"/>
      <c r="H233" s="45"/>
      <c r="I233" s="45"/>
      <c r="J233" s="45"/>
      <c r="K233" s="45"/>
      <c r="L233" s="45"/>
      <c r="M233" s="45"/>
      <c r="N233" s="42"/>
      <c r="O233" s="42"/>
      <c r="P233" s="42"/>
      <c r="Q233" s="42"/>
      <c r="R233" s="42"/>
      <c r="S233" s="66">
        <f t="shared" si="44"/>
        <v>0</v>
      </c>
      <c r="T233" s="66">
        <f t="shared" si="45"/>
        <v>0</v>
      </c>
      <c r="U233" s="66">
        <f t="shared" si="46"/>
        <v>0</v>
      </c>
      <c r="V233" s="66">
        <f t="shared" si="47"/>
        <v>0</v>
      </c>
      <c r="W233" s="66">
        <f t="shared" si="48"/>
        <v>0</v>
      </c>
      <c r="X233" s="43" t="str">
        <f t="shared" ca="1" si="49"/>
        <v/>
      </c>
      <c r="Y233" s="44" t="str">
        <f t="shared" ca="1" si="58"/>
        <v/>
      </c>
      <c r="Z233" s="160"/>
      <c r="AA233" s="160"/>
      <c r="AB233" s="160"/>
      <c r="AC233" s="160"/>
      <c r="AD233" s="160"/>
      <c r="AE233" s="160"/>
      <c r="AF233" s="63" t="e">
        <f t="shared" si="51"/>
        <v>#N/A</v>
      </c>
      <c r="AG233" s="63" t="e">
        <f t="shared" si="52"/>
        <v>#N/A</v>
      </c>
      <c r="AH233" s="64" t="e">
        <f t="shared" si="59"/>
        <v>#N/A</v>
      </c>
      <c r="AI233" s="65">
        <f t="shared" ca="1" si="54"/>
        <v>44511</v>
      </c>
      <c r="AJ233" s="66" t="e">
        <f t="shared" ca="1" si="60"/>
        <v>#N/A</v>
      </c>
      <c r="AK233" s="66">
        <f>SUMIFS(Cost!$E:$E,Cost!$B:$B,Blackvue!$B$233,Cost!$C:$C,Blackvue!O233)</f>
        <v>0</v>
      </c>
      <c r="AL233" s="66">
        <f>SUMIFS(Cost!$E:$E,Cost!$B:$B,Blackvue!$B$233,Cost!$C:$C,Blackvue!P233)</f>
        <v>0</v>
      </c>
      <c r="AM233" s="66">
        <f>SUMIFS(Cost!$E:$E,Cost!$B:$B,Blackvue!$B$233,Cost!$C:$C,Blackvue!Q233)</f>
        <v>0</v>
      </c>
      <c r="AN233" s="66">
        <f>SUMIFS(Cost!$E:$E,Cost!$B:$B,Blackvue!$B$233,Cost!$C:$C,Blackvue!R233)</f>
        <v>0</v>
      </c>
      <c r="AO233" s="66">
        <f t="shared" si="56"/>
        <v>0</v>
      </c>
      <c r="AP233" s="66">
        <f>SUMIFS(Cost!$F:$F,Cost!$B:$B,Blackvue!B233,Cost!$C:$C,Blackvue!O233)</f>
        <v>0</v>
      </c>
      <c r="AQ233" s="66">
        <f>SUMIFS(Cost!$F:$F,Cost!$B:$B,Blackvue!B233,Cost!$C:$C,Blackvue!P233)</f>
        <v>0</v>
      </c>
      <c r="AR233" s="66">
        <f>SUMIFS(Cost!$F:$F,Cost!$B:$B,Blackvue!B233,Cost!$C:$C,Blackvue!Q233)</f>
        <v>0</v>
      </c>
      <c r="AS233" s="66">
        <f>SUMIFS(Cost!$F:$F,Cost!$B:$B,Blackvue!B233,Cost!$C:$C,Blackvue!R233)</f>
        <v>0</v>
      </c>
      <c r="AT233" s="14" t="str">
        <f t="shared" si="57"/>
        <v/>
      </c>
    </row>
    <row r="234" spans="1:46" ht="15.75" thickBot="1">
      <c r="A234" s="41">
        <v>227</v>
      </c>
      <c r="B234" s="42" t="str">
        <f>IFERROR(VLOOKUP(AT234,Model!$A$3:$B$63,2,FALSE),"")</f>
        <v/>
      </c>
      <c r="C234" s="77"/>
      <c r="D234" s="45"/>
      <c r="E234" s="45"/>
      <c r="F234" s="45"/>
      <c r="G234" s="45"/>
      <c r="H234" s="45"/>
      <c r="I234" s="45"/>
      <c r="J234" s="45"/>
      <c r="K234" s="45"/>
      <c r="L234" s="45"/>
      <c r="M234" s="45"/>
      <c r="N234" s="42"/>
      <c r="O234" s="42"/>
      <c r="P234" s="42"/>
      <c r="Q234" s="42"/>
      <c r="R234" s="42"/>
      <c r="S234" s="66">
        <f t="shared" si="44"/>
        <v>0</v>
      </c>
      <c r="T234" s="66">
        <f t="shared" si="45"/>
        <v>0</v>
      </c>
      <c r="U234" s="66">
        <f t="shared" si="46"/>
        <v>0</v>
      </c>
      <c r="V234" s="66">
        <f t="shared" si="47"/>
        <v>0</v>
      </c>
      <c r="W234" s="66">
        <f t="shared" si="48"/>
        <v>0</v>
      </c>
      <c r="X234" s="43" t="str">
        <f t="shared" ca="1" si="49"/>
        <v/>
      </c>
      <c r="Y234" s="44" t="str">
        <f t="shared" ca="1" si="58"/>
        <v/>
      </c>
      <c r="Z234" s="160"/>
      <c r="AA234" s="160"/>
      <c r="AB234" s="160"/>
      <c r="AC234" s="160"/>
      <c r="AD234" s="160"/>
      <c r="AE234" s="160"/>
      <c r="AF234" s="63" t="e">
        <f t="shared" si="51"/>
        <v>#N/A</v>
      </c>
      <c r="AG234" s="63" t="e">
        <f t="shared" si="52"/>
        <v>#N/A</v>
      </c>
      <c r="AH234" s="64" t="e">
        <f t="shared" si="59"/>
        <v>#N/A</v>
      </c>
      <c r="AI234" s="65">
        <f t="shared" ca="1" si="54"/>
        <v>44511</v>
      </c>
      <c r="AJ234" s="66" t="e">
        <f t="shared" ca="1" si="60"/>
        <v>#N/A</v>
      </c>
      <c r="AK234" s="66">
        <f>SUMIFS(Cost!$E:$E,Cost!$B:$B,Blackvue!$B$234,Cost!$C:$C,Blackvue!O234)</f>
        <v>0</v>
      </c>
      <c r="AL234" s="66">
        <f>SUMIFS(Cost!$E:$E,Cost!$B:$B,Blackvue!$B$234,Cost!$C:$C,Blackvue!P234)</f>
        <v>0</v>
      </c>
      <c r="AM234" s="66">
        <f>SUMIFS(Cost!$E:$E,Cost!$B:$B,Blackvue!$B$234,Cost!$C:$C,Blackvue!Q234)</f>
        <v>0</v>
      </c>
      <c r="AN234" s="66">
        <f>SUMIFS(Cost!$E:$E,Cost!$B:$B,Blackvue!$B$234,Cost!$C:$C,Blackvue!R234)</f>
        <v>0</v>
      </c>
      <c r="AO234" s="66">
        <f t="shared" si="56"/>
        <v>0</v>
      </c>
      <c r="AP234" s="66">
        <f>SUMIFS(Cost!$F:$F,Cost!$B:$B,Blackvue!B234,Cost!$C:$C,Blackvue!O234)</f>
        <v>0</v>
      </c>
      <c r="AQ234" s="66">
        <f>SUMIFS(Cost!$F:$F,Cost!$B:$B,Blackvue!B234,Cost!$C:$C,Blackvue!P234)</f>
        <v>0</v>
      </c>
      <c r="AR234" s="66">
        <f>SUMIFS(Cost!$F:$F,Cost!$B:$B,Blackvue!B234,Cost!$C:$C,Blackvue!Q234)</f>
        <v>0</v>
      </c>
      <c r="AS234" s="66">
        <f>SUMIFS(Cost!$F:$F,Cost!$B:$B,Blackvue!B234,Cost!$C:$C,Blackvue!R234)</f>
        <v>0</v>
      </c>
      <c r="AT234" s="14" t="str">
        <f t="shared" si="57"/>
        <v/>
      </c>
    </row>
    <row r="235" spans="1:46" ht="15.75" thickBot="1">
      <c r="A235" s="41">
        <v>228</v>
      </c>
      <c r="B235" s="42" t="str">
        <f>IFERROR(VLOOKUP(AT235,Model!$A$3:$B$63,2,FALSE),"")</f>
        <v/>
      </c>
      <c r="C235" s="77"/>
      <c r="D235" s="45"/>
      <c r="E235" s="45"/>
      <c r="F235" s="45"/>
      <c r="G235" s="45"/>
      <c r="H235" s="45"/>
      <c r="I235" s="45"/>
      <c r="J235" s="45"/>
      <c r="K235" s="45"/>
      <c r="L235" s="45"/>
      <c r="M235" s="45"/>
      <c r="N235" s="42"/>
      <c r="O235" s="42"/>
      <c r="P235" s="42"/>
      <c r="Q235" s="42"/>
      <c r="R235" s="42"/>
      <c r="S235" s="66">
        <f t="shared" si="44"/>
        <v>0</v>
      </c>
      <c r="T235" s="66">
        <f t="shared" si="45"/>
        <v>0</v>
      </c>
      <c r="U235" s="66">
        <f t="shared" si="46"/>
        <v>0</v>
      </c>
      <c r="V235" s="66">
        <f t="shared" si="47"/>
        <v>0</v>
      </c>
      <c r="W235" s="66">
        <f t="shared" si="48"/>
        <v>0</v>
      </c>
      <c r="X235" s="43" t="str">
        <f t="shared" ca="1" si="49"/>
        <v/>
      </c>
      <c r="Y235" s="44" t="str">
        <f t="shared" ca="1" si="58"/>
        <v/>
      </c>
      <c r="Z235" s="160"/>
      <c r="AA235" s="160"/>
      <c r="AB235" s="160"/>
      <c r="AC235" s="160"/>
      <c r="AD235" s="160"/>
      <c r="AE235" s="160"/>
      <c r="AF235" s="63" t="e">
        <f t="shared" si="51"/>
        <v>#N/A</v>
      </c>
      <c r="AG235" s="63" t="e">
        <f t="shared" si="52"/>
        <v>#N/A</v>
      </c>
      <c r="AH235" s="64" t="e">
        <f t="shared" si="59"/>
        <v>#N/A</v>
      </c>
      <c r="AI235" s="65">
        <f t="shared" ca="1" si="54"/>
        <v>44511</v>
      </c>
      <c r="AJ235" s="66" t="e">
        <f t="shared" ca="1" si="60"/>
        <v>#N/A</v>
      </c>
      <c r="AK235" s="66">
        <f>SUMIFS(Cost!$E:$E,Cost!$B:$B,Blackvue!$B$235,Cost!$C:$C,Blackvue!O235)</f>
        <v>0</v>
      </c>
      <c r="AL235" s="66">
        <f>SUMIFS(Cost!$E:$E,Cost!$B:$B,Blackvue!$B$235,Cost!$C:$C,Blackvue!P235)</f>
        <v>0</v>
      </c>
      <c r="AM235" s="66">
        <f>SUMIFS(Cost!$E:$E,Cost!$B:$B,Blackvue!$B$235,Cost!$C:$C,Blackvue!Q235)</f>
        <v>0</v>
      </c>
      <c r="AN235" s="66">
        <f>SUMIFS(Cost!$E:$E,Cost!$B:$B,Blackvue!$B$235,Cost!$C:$C,Blackvue!R235)</f>
        <v>0</v>
      </c>
      <c r="AO235" s="66">
        <f t="shared" si="56"/>
        <v>0</v>
      </c>
      <c r="AP235" s="66">
        <f>SUMIFS(Cost!$F:$F,Cost!$B:$B,Blackvue!B235,Cost!$C:$C,Blackvue!O235)</f>
        <v>0</v>
      </c>
      <c r="AQ235" s="66">
        <f>SUMIFS(Cost!$F:$F,Cost!$B:$B,Blackvue!B235,Cost!$C:$C,Blackvue!P235)</f>
        <v>0</v>
      </c>
      <c r="AR235" s="66">
        <f>SUMIFS(Cost!$F:$F,Cost!$B:$B,Blackvue!B235,Cost!$C:$C,Blackvue!Q235)</f>
        <v>0</v>
      </c>
      <c r="AS235" s="66">
        <f>SUMIFS(Cost!$F:$F,Cost!$B:$B,Blackvue!B235,Cost!$C:$C,Blackvue!R235)</f>
        <v>0</v>
      </c>
      <c r="AT235" s="14" t="str">
        <f t="shared" si="57"/>
        <v/>
      </c>
    </row>
    <row r="236" spans="1:46" ht="15.75" thickBot="1">
      <c r="A236" s="41">
        <v>229</v>
      </c>
      <c r="B236" s="42" t="str">
        <f>IFERROR(VLOOKUP(AT236,Model!$A$3:$B$63,2,FALSE),"")</f>
        <v/>
      </c>
      <c r="C236" s="77"/>
      <c r="D236" s="45"/>
      <c r="E236" s="45"/>
      <c r="F236" s="45"/>
      <c r="G236" s="45"/>
      <c r="H236" s="45"/>
      <c r="I236" s="45"/>
      <c r="J236" s="45"/>
      <c r="K236" s="45"/>
      <c r="L236" s="45"/>
      <c r="M236" s="45"/>
      <c r="N236" s="42"/>
      <c r="O236" s="42"/>
      <c r="P236" s="42"/>
      <c r="Q236" s="42"/>
      <c r="R236" s="42"/>
      <c r="S236" s="66">
        <f t="shared" si="44"/>
        <v>0</v>
      </c>
      <c r="T236" s="66">
        <f t="shared" si="45"/>
        <v>0</v>
      </c>
      <c r="U236" s="66">
        <f t="shared" si="46"/>
        <v>0</v>
      </c>
      <c r="V236" s="66">
        <f t="shared" si="47"/>
        <v>0</v>
      </c>
      <c r="W236" s="66">
        <f t="shared" si="48"/>
        <v>0</v>
      </c>
      <c r="X236" s="43" t="str">
        <f t="shared" ca="1" si="49"/>
        <v/>
      </c>
      <c r="Y236" s="44" t="str">
        <f t="shared" ca="1" si="58"/>
        <v/>
      </c>
      <c r="Z236" s="160"/>
      <c r="AA236" s="160"/>
      <c r="AB236" s="160"/>
      <c r="AC236" s="160"/>
      <c r="AD236" s="160"/>
      <c r="AE236" s="160"/>
      <c r="AF236" s="63" t="e">
        <f t="shared" si="51"/>
        <v>#N/A</v>
      </c>
      <c r="AG236" s="63" t="e">
        <f t="shared" si="52"/>
        <v>#N/A</v>
      </c>
      <c r="AH236" s="64" t="e">
        <f t="shared" si="59"/>
        <v>#N/A</v>
      </c>
      <c r="AI236" s="65">
        <f t="shared" ca="1" si="54"/>
        <v>44511</v>
      </c>
      <c r="AJ236" s="66" t="e">
        <f t="shared" ca="1" si="60"/>
        <v>#N/A</v>
      </c>
      <c r="AK236" s="66">
        <f>SUMIFS(Cost!$E:$E,Cost!$B:$B,Blackvue!$B$236,Cost!$C:$C,Blackvue!O236)</f>
        <v>0</v>
      </c>
      <c r="AL236" s="66">
        <f>SUMIFS(Cost!$E:$E,Cost!$B:$B,Blackvue!$B$236,Cost!$C:$C,Blackvue!P236)</f>
        <v>0</v>
      </c>
      <c r="AM236" s="66">
        <f>SUMIFS(Cost!$E:$E,Cost!$B:$B,Blackvue!$B$236,Cost!$C:$C,Blackvue!Q236)</f>
        <v>0</v>
      </c>
      <c r="AN236" s="66">
        <f>SUMIFS(Cost!$E:$E,Cost!$B:$B,Blackvue!$B$236,Cost!$C:$C,Blackvue!R236)</f>
        <v>0</v>
      </c>
      <c r="AO236" s="66">
        <f t="shared" si="56"/>
        <v>0</v>
      </c>
      <c r="AP236" s="66">
        <f>SUMIFS(Cost!$F:$F,Cost!$B:$B,Blackvue!B236,Cost!$C:$C,Blackvue!O236)</f>
        <v>0</v>
      </c>
      <c r="AQ236" s="66">
        <f>SUMIFS(Cost!$F:$F,Cost!$B:$B,Blackvue!B236,Cost!$C:$C,Blackvue!P236)</f>
        <v>0</v>
      </c>
      <c r="AR236" s="66">
        <f>SUMIFS(Cost!$F:$F,Cost!$B:$B,Blackvue!B236,Cost!$C:$C,Blackvue!Q236)</f>
        <v>0</v>
      </c>
      <c r="AS236" s="66">
        <f>SUMIFS(Cost!$F:$F,Cost!$B:$B,Blackvue!B236,Cost!$C:$C,Blackvue!R236)</f>
        <v>0</v>
      </c>
      <c r="AT236" s="14" t="str">
        <f t="shared" si="57"/>
        <v/>
      </c>
    </row>
    <row r="237" spans="1:46" ht="15.75" thickBot="1">
      <c r="A237" s="41">
        <v>230</v>
      </c>
      <c r="B237" s="42" t="str">
        <f>IFERROR(VLOOKUP(AT237,Model!$A$3:$B$63,2,FALSE),"")</f>
        <v/>
      </c>
      <c r="C237" s="77"/>
      <c r="D237" s="45"/>
      <c r="E237" s="45"/>
      <c r="F237" s="45"/>
      <c r="G237" s="45"/>
      <c r="H237" s="45"/>
      <c r="I237" s="45"/>
      <c r="J237" s="45"/>
      <c r="K237" s="45"/>
      <c r="L237" s="45"/>
      <c r="M237" s="45"/>
      <c r="N237" s="42"/>
      <c r="O237" s="42"/>
      <c r="P237" s="42"/>
      <c r="Q237" s="42"/>
      <c r="R237" s="42"/>
      <c r="S237" s="66">
        <f t="shared" si="44"/>
        <v>0</v>
      </c>
      <c r="T237" s="66">
        <f t="shared" si="45"/>
        <v>0</v>
      </c>
      <c r="U237" s="66">
        <f t="shared" si="46"/>
        <v>0</v>
      </c>
      <c r="V237" s="66">
        <f t="shared" si="47"/>
        <v>0</v>
      </c>
      <c r="W237" s="66">
        <f t="shared" si="48"/>
        <v>0</v>
      </c>
      <c r="X237" s="43" t="str">
        <f t="shared" ca="1" si="49"/>
        <v/>
      </c>
      <c r="Y237" s="44" t="str">
        <f t="shared" ca="1" si="58"/>
        <v/>
      </c>
      <c r="Z237" s="160"/>
      <c r="AA237" s="160"/>
      <c r="AB237" s="160"/>
      <c r="AC237" s="160"/>
      <c r="AD237" s="160"/>
      <c r="AE237" s="160"/>
      <c r="AF237" s="63" t="e">
        <f t="shared" si="51"/>
        <v>#N/A</v>
      </c>
      <c r="AG237" s="63" t="e">
        <f t="shared" si="52"/>
        <v>#N/A</v>
      </c>
      <c r="AH237" s="64" t="e">
        <f t="shared" si="59"/>
        <v>#N/A</v>
      </c>
      <c r="AI237" s="65">
        <f t="shared" ca="1" si="54"/>
        <v>44511</v>
      </c>
      <c r="AJ237" s="66" t="e">
        <f t="shared" ca="1" si="60"/>
        <v>#N/A</v>
      </c>
      <c r="AK237" s="66">
        <f>SUMIFS(Cost!$E:$E,Cost!$B:$B,Blackvue!$B$237,Cost!$C:$C,Blackvue!O237)</f>
        <v>0</v>
      </c>
      <c r="AL237" s="66">
        <f>SUMIFS(Cost!$E:$E,Cost!$B:$B,Blackvue!$B$237,Cost!$C:$C,Blackvue!P237)</f>
        <v>0</v>
      </c>
      <c r="AM237" s="66">
        <f>SUMIFS(Cost!$E:$E,Cost!$B:$B,Blackvue!$B$237,Cost!$C:$C,Blackvue!Q237)</f>
        <v>0</v>
      </c>
      <c r="AN237" s="66">
        <f>SUMIFS(Cost!$E:$E,Cost!$B:$B,Blackvue!$B$237,Cost!$C:$C,Blackvue!R237)</f>
        <v>0</v>
      </c>
      <c r="AO237" s="66">
        <f t="shared" si="56"/>
        <v>0</v>
      </c>
      <c r="AP237" s="66">
        <f>SUMIFS(Cost!$F:$F,Cost!$B:$B,Blackvue!B237,Cost!$C:$C,Blackvue!O237)</f>
        <v>0</v>
      </c>
      <c r="AQ237" s="66">
        <f>SUMIFS(Cost!$F:$F,Cost!$B:$B,Blackvue!B237,Cost!$C:$C,Blackvue!P237)</f>
        <v>0</v>
      </c>
      <c r="AR237" s="66">
        <f>SUMIFS(Cost!$F:$F,Cost!$B:$B,Blackvue!B237,Cost!$C:$C,Blackvue!Q237)</f>
        <v>0</v>
      </c>
      <c r="AS237" s="66">
        <f>SUMIFS(Cost!$F:$F,Cost!$B:$B,Blackvue!B237,Cost!$C:$C,Blackvue!R237)</f>
        <v>0</v>
      </c>
      <c r="AT237" s="14" t="str">
        <f t="shared" si="57"/>
        <v/>
      </c>
    </row>
    <row r="238" spans="1:46" ht="15.75" thickBot="1">
      <c r="A238" s="41">
        <v>231</v>
      </c>
      <c r="B238" s="42" t="str">
        <f>IFERROR(VLOOKUP(AT238,Model!$A$3:$B$63,2,FALSE),"")</f>
        <v/>
      </c>
      <c r="C238" s="77"/>
      <c r="D238" s="45"/>
      <c r="E238" s="45"/>
      <c r="F238" s="45"/>
      <c r="G238" s="45"/>
      <c r="H238" s="45"/>
      <c r="I238" s="45"/>
      <c r="J238" s="45"/>
      <c r="K238" s="45"/>
      <c r="L238" s="45"/>
      <c r="M238" s="45"/>
      <c r="N238" s="42"/>
      <c r="O238" s="42"/>
      <c r="P238" s="42"/>
      <c r="Q238" s="42"/>
      <c r="R238" s="42"/>
      <c r="S238" s="66">
        <f t="shared" si="44"/>
        <v>0</v>
      </c>
      <c r="T238" s="66">
        <f t="shared" si="45"/>
        <v>0</v>
      </c>
      <c r="U238" s="66">
        <f t="shared" si="46"/>
        <v>0</v>
      </c>
      <c r="V238" s="66">
        <f t="shared" si="47"/>
        <v>0</v>
      </c>
      <c r="W238" s="66">
        <f t="shared" si="48"/>
        <v>0</v>
      </c>
      <c r="X238" s="43" t="str">
        <f t="shared" ca="1" si="49"/>
        <v/>
      </c>
      <c r="Y238" s="44" t="str">
        <f t="shared" ca="1" si="58"/>
        <v/>
      </c>
      <c r="Z238" s="160"/>
      <c r="AA238" s="160"/>
      <c r="AB238" s="160"/>
      <c r="AC238" s="160"/>
      <c r="AD238" s="160"/>
      <c r="AE238" s="160"/>
      <c r="AF238" s="63" t="e">
        <f t="shared" si="51"/>
        <v>#N/A</v>
      </c>
      <c r="AG238" s="63" t="e">
        <f t="shared" si="52"/>
        <v>#N/A</v>
      </c>
      <c r="AH238" s="64" t="e">
        <f t="shared" si="59"/>
        <v>#N/A</v>
      </c>
      <c r="AI238" s="65">
        <f t="shared" ca="1" si="54"/>
        <v>44511</v>
      </c>
      <c r="AJ238" s="66" t="e">
        <f t="shared" ca="1" si="60"/>
        <v>#N/A</v>
      </c>
      <c r="AK238" s="66">
        <f>SUMIFS(Cost!$E:$E,Cost!$B:$B,Blackvue!$B$238,Cost!$C:$C,Blackvue!O238)</f>
        <v>0</v>
      </c>
      <c r="AL238" s="66">
        <f>SUMIFS(Cost!$E:$E,Cost!$B:$B,Blackvue!$B$238,Cost!$C:$C,Blackvue!P238)</f>
        <v>0</v>
      </c>
      <c r="AM238" s="66">
        <f>SUMIFS(Cost!$E:$E,Cost!$B:$B,Blackvue!$B$238,Cost!$C:$C,Blackvue!Q238)</f>
        <v>0</v>
      </c>
      <c r="AN238" s="66">
        <f>SUMIFS(Cost!$E:$E,Cost!$B:$B,Blackvue!$B$238,Cost!$C:$C,Blackvue!R238)</f>
        <v>0</v>
      </c>
      <c r="AO238" s="66">
        <f t="shared" si="56"/>
        <v>0</v>
      </c>
      <c r="AP238" s="66">
        <f>SUMIFS(Cost!$F:$F,Cost!$B:$B,Blackvue!B238,Cost!$C:$C,Blackvue!O238)</f>
        <v>0</v>
      </c>
      <c r="AQ238" s="66">
        <f>SUMIFS(Cost!$F:$F,Cost!$B:$B,Blackvue!B238,Cost!$C:$C,Blackvue!P238)</f>
        <v>0</v>
      </c>
      <c r="AR238" s="66">
        <f>SUMIFS(Cost!$F:$F,Cost!$B:$B,Blackvue!B238,Cost!$C:$C,Blackvue!Q238)</f>
        <v>0</v>
      </c>
      <c r="AS238" s="66">
        <f>SUMIFS(Cost!$F:$F,Cost!$B:$B,Blackvue!B238,Cost!$C:$C,Blackvue!R238)</f>
        <v>0</v>
      </c>
      <c r="AT238" s="14" t="str">
        <f t="shared" si="57"/>
        <v/>
      </c>
    </row>
    <row r="239" spans="1:46" ht="15.75" thickBot="1">
      <c r="A239" s="41">
        <v>232</v>
      </c>
      <c r="B239" s="42" t="str">
        <f>IFERROR(VLOOKUP(AT239,Model!$A$3:$B$63,2,FALSE),"")</f>
        <v/>
      </c>
      <c r="C239" s="77"/>
      <c r="D239" s="45"/>
      <c r="E239" s="45"/>
      <c r="F239" s="45"/>
      <c r="G239" s="45"/>
      <c r="H239" s="45"/>
      <c r="I239" s="45"/>
      <c r="J239" s="45"/>
      <c r="K239" s="45"/>
      <c r="L239" s="45"/>
      <c r="M239" s="45"/>
      <c r="N239" s="42"/>
      <c r="O239" s="42"/>
      <c r="P239" s="42"/>
      <c r="Q239" s="42"/>
      <c r="R239" s="42"/>
      <c r="S239" s="66">
        <f t="shared" si="44"/>
        <v>0</v>
      </c>
      <c r="T239" s="66">
        <f t="shared" si="45"/>
        <v>0</v>
      </c>
      <c r="U239" s="66">
        <f t="shared" si="46"/>
        <v>0</v>
      </c>
      <c r="V239" s="66">
        <f t="shared" si="47"/>
        <v>0</v>
      </c>
      <c r="W239" s="66">
        <f t="shared" si="48"/>
        <v>0</v>
      </c>
      <c r="X239" s="43" t="str">
        <f t="shared" ca="1" si="49"/>
        <v/>
      </c>
      <c r="Y239" s="44" t="str">
        <f t="shared" ca="1" si="58"/>
        <v/>
      </c>
      <c r="Z239" s="160"/>
      <c r="AA239" s="160"/>
      <c r="AB239" s="160"/>
      <c r="AC239" s="160"/>
      <c r="AD239" s="160"/>
      <c r="AE239" s="160"/>
      <c r="AF239" s="63" t="e">
        <f t="shared" si="51"/>
        <v>#N/A</v>
      </c>
      <c r="AG239" s="63" t="e">
        <f t="shared" si="52"/>
        <v>#N/A</v>
      </c>
      <c r="AH239" s="64" t="e">
        <f t="shared" si="59"/>
        <v>#N/A</v>
      </c>
      <c r="AI239" s="65">
        <f t="shared" ca="1" si="54"/>
        <v>44511</v>
      </c>
      <c r="AJ239" s="66" t="e">
        <f t="shared" ca="1" si="60"/>
        <v>#N/A</v>
      </c>
      <c r="AK239" s="66">
        <f>SUMIFS(Cost!$E:$E,Cost!$B:$B,Blackvue!$B$239,Cost!$C:$C,Blackvue!O239)</f>
        <v>0</v>
      </c>
      <c r="AL239" s="66">
        <f>SUMIFS(Cost!$E:$E,Cost!$B:$B,Blackvue!$B$239,Cost!$C:$C,Blackvue!P239)</f>
        <v>0</v>
      </c>
      <c r="AM239" s="66">
        <f>SUMIFS(Cost!$E:$E,Cost!$B:$B,Blackvue!$B$239,Cost!$C:$C,Blackvue!Q239)</f>
        <v>0</v>
      </c>
      <c r="AN239" s="66">
        <f>SUMIFS(Cost!$E:$E,Cost!$B:$B,Blackvue!$B$239,Cost!$C:$C,Blackvue!R239)</f>
        <v>0</v>
      </c>
      <c r="AO239" s="66">
        <f t="shared" si="56"/>
        <v>0</v>
      </c>
      <c r="AP239" s="66">
        <f>SUMIFS(Cost!$F:$F,Cost!$B:$B,Blackvue!B239,Cost!$C:$C,Blackvue!O239)</f>
        <v>0</v>
      </c>
      <c r="AQ239" s="66">
        <f>SUMIFS(Cost!$F:$F,Cost!$B:$B,Blackvue!B239,Cost!$C:$C,Blackvue!P239)</f>
        <v>0</v>
      </c>
      <c r="AR239" s="66">
        <f>SUMIFS(Cost!$F:$F,Cost!$B:$B,Blackvue!B239,Cost!$C:$C,Blackvue!Q239)</f>
        <v>0</v>
      </c>
      <c r="AS239" s="66">
        <f>SUMIFS(Cost!$F:$F,Cost!$B:$B,Blackvue!B239,Cost!$C:$C,Blackvue!R239)</f>
        <v>0</v>
      </c>
      <c r="AT239" s="14" t="str">
        <f t="shared" si="57"/>
        <v/>
      </c>
    </row>
    <row r="240" spans="1:46" ht="15.75" thickBot="1">
      <c r="A240" s="41">
        <v>233</v>
      </c>
      <c r="B240" s="42" t="str">
        <f>IFERROR(VLOOKUP(AT240,Model!$A$3:$B$63,2,FALSE),"")</f>
        <v/>
      </c>
      <c r="C240" s="77"/>
      <c r="D240" s="45"/>
      <c r="E240" s="45"/>
      <c r="F240" s="45"/>
      <c r="G240" s="45"/>
      <c r="H240" s="45"/>
      <c r="I240" s="45"/>
      <c r="J240" s="45"/>
      <c r="K240" s="45"/>
      <c r="L240" s="45"/>
      <c r="M240" s="45"/>
      <c r="N240" s="42"/>
      <c r="O240" s="42"/>
      <c r="P240" s="42"/>
      <c r="Q240" s="42"/>
      <c r="R240" s="42"/>
      <c r="S240" s="66">
        <f t="shared" si="44"/>
        <v>0</v>
      </c>
      <c r="T240" s="66">
        <f t="shared" si="45"/>
        <v>0</v>
      </c>
      <c r="U240" s="66">
        <f t="shared" si="46"/>
        <v>0</v>
      </c>
      <c r="V240" s="66">
        <f t="shared" si="47"/>
        <v>0</v>
      </c>
      <c r="W240" s="66">
        <f t="shared" si="48"/>
        <v>0</v>
      </c>
      <c r="X240" s="43" t="str">
        <f t="shared" ca="1" si="49"/>
        <v/>
      </c>
      <c r="Y240" s="44" t="str">
        <f t="shared" ca="1" si="58"/>
        <v/>
      </c>
      <c r="Z240" s="160"/>
      <c r="AA240" s="160"/>
      <c r="AB240" s="160"/>
      <c r="AC240" s="160"/>
      <c r="AD240" s="160"/>
      <c r="AE240" s="160"/>
      <c r="AF240" s="63" t="e">
        <f t="shared" si="51"/>
        <v>#N/A</v>
      </c>
      <c r="AG240" s="63" t="e">
        <f t="shared" si="52"/>
        <v>#N/A</v>
      </c>
      <c r="AH240" s="64" t="e">
        <f t="shared" si="59"/>
        <v>#N/A</v>
      </c>
      <c r="AI240" s="65">
        <f t="shared" ca="1" si="54"/>
        <v>44511</v>
      </c>
      <c r="AJ240" s="66" t="e">
        <f t="shared" ca="1" si="60"/>
        <v>#N/A</v>
      </c>
      <c r="AK240" s="66">
        <f>SUMIFS(Cost!$E:$E,Cost!$B:$B,Blackvue!$B$240,Cost!$C:$C,Blackvue!O240)</f>
        <v>0</v>
      </c>
      <c r="AL240" s="66">
        <f>SUMIFS(Cost!$E:$E,Cost!$B:$B,Blackvue!$B$240,Cost!$C:$C,Blackvue!P240)</f>
        <v>0</v>
      </c>
      <c r="AM240" s="66">
        <f>SUMIFS(Cost!$E:$E,Cost!$B:$B,Blackvue!$B$240,Cost!$C:$C,Blackvue!Q240)</f>
        <v>0</v>
      </c>
      <c r="AN240" s="66">
        <f>SUMIFS(Cost!$E:$E,Cost!$B:$B,Blackvue!$B$240,Cost!$C:$C,Blackvue!R240)</f>
        <v>0</v>
      </c>
      <c r="AO240" s="66">
        <f t="shared" si="56"/>
        <v>0</v>
      </c>
      <c r="AP240" s="66">
        <f>SUMIFS(Cost!$F:$F,Cost!$B:$B,Blackvue!B240,Cost!$C:$C,Blackvue!O240)</f>
        <v>0</v>
      </c>
      <c r="AQ240" s="66">
        <f>SUMIFS(Cost!$F:$F,Cost!$B:$B,Blackvue!B240,Cost!$C:$C,Blackvue!P240)</f>
        <v>0</v>
      </c>
      <c r="AR240" s="66">
        <f>SUMIFS(Cost!$F:$F,Cost!$B:$B,Blackvue!B240,Cost!$C:$C,Blackvue!Q240)</f>
        <v>0</v>
      </c>
      <c r="AS240" s="66">
        <f>SUMIFS(Cost!$F:$F,Cost!$B:$B,Blackvue!B240,Cost!$C:$C,Blackvue!R240)</f>
        <v>0</v>
      </c>
      <c r="AT240" s="14" t="str">
        <f t="shared" si="57"/>
        <v/>
      </c>
    </row>
    <row r="241" spans="1:46" ht="15.75" thickBot="1">
      <c r="A241" s="41">
        <v>234</v>
      </c>
      <c r="B241" s="42" t="str">
        <f>IFERROR(VLOOKUP(AT241,Model!$A$3:$B$63,2,FALSE),"")</f>
        <v/>
      </c>
      <c r="C241" s="77"/>
      <c r="D241" s="45"/>
      <c r="E241" s="45"/>
      <c r="F241" s="45"/>
      <c r="G241" s="45"/>
      <c r="H241" s="45"/>
      <c r="I241" s="45"/>
      <c r="J241" s="45"/>
      <c r="K241" s="45"/>
      <c r="L241" s="45"/>
      <c r="M241" s="45"/>
      <c r="N241" s="42"/>
      <c r="O241" s="42"/>
      <c r="P241" s="42"/>
      <c r="Q241" s="42"/>
      <c r="R241" s="42"/>
      <c r="S241" s="66">
        <f t="shared" si="44"/>
        <v>0</v>
      </c>
      <c r="T241" s="66">
        <f t="shared" si="45"/>
        <v>0</v>
      </c>
      <c r="U241" s="66">
        <f t="shared" si="46"/>
        <v>0</v>
      </c>
      <c r="V241" s="66">
        <f t="shared" si="47"/>
        <v>0</v>
      </c>
      <c r="W241" s="66">
        <f t="shared" si="48"/>
        <v>0</v>
      </c>
      <c r="X241" s="43" t="str">
        <f t="shared" ca="1" si="49"/>
        <v/>
      </c>
      <c r="Y241" s="44" t="str">
        <f t="shared" ca="1" si="58"/>
        <v/>
      </c>
      <c r="Z241" s="160"/>
      <c r="AA241" s="160"/>
      <c r="AB241" s="160"/>
      <c r="AC241" s="160"/>
      <c r="AD241" s="160"/>
      <c r="AE241" s="160"/>
      <c r="AF241" s="63" t="e">
        <f t="shared" si="51"/>
        <v>#N/A</v>
      </c>
      <c r="AG241" s="63" t="e">
        <f t="shared" si="52"/>
        <v>#N/A</v>
      </c>
      <c r="AH241" s="64" t="e">
        <f t="shared" si="59"/>
        <v>#N/A</v>
      </c>
      <c r="AI241" s="65">
        <f t="shared" ca="1" si="54"/>
        <v>44511</v>
      </c>
      <c r="AJ241" s="66" t="e">
        <f t="shared" ca="1" si="60"/>
        <v>#N/A</v>
      </c>
      <c r="AK241" s="66">
        <f>SUMIFS(Cost!$E:$E,Cost!$B:$B,Blackvue!$B$241,Cost!$C:$C,Blackvue!O241)</f>
        <v>0</v>
      </c>
      <c r="AL241" s="66">
        <f>SUMIFS(Cost!$E:$E,Cost!$B:$B,Blackvue!$B$241,Cost!$C:$C,Blackvue!P241)</f>
        <v>0</v>
      </c>
      <c r="AM241" s="66">
        <f>SUMIFS(Cost!$E:$E,Cost!$B:$B,Blackvue!$B$241,Cost!$C:$C,Blackvue!Q241)</f>
        <v>0</v>
      </c>
      <c r="AN241" s="66">
        <f>SUMIFS(Cost!$E:$E,Cost!$B:$B,Blackvue!$B$241,Cost!$C:$C,Blackvue!R241)</f>
        <v>0</v>
      </c>
      <c r="AO241" s="66">
        <f t="shared" si="56"/>
        <v>0</v>
      </c>
      <c r="AP241" s="66">
        <f>SUMIFS(Cost!$F:$F,Cost!$B:$B,Blackvue!B241,Cost!$C:$C,Blackvue!O241)</f>
        <v>0</v>
      </c>
      <c r="AQ241" s="66">
        <f>SUMIFS(Cost!$F:$F,Cost!$B:$B,Blackvue!B241,Cost!$C:$C,Blackvue!P241)</f>
        <v>0</v>
      </c>
      <c r="AR241" s="66">
        <f>SUMIFS(Cost!$F:$F,Cost!$B:$B,Blackvue!B241,Cost!$C:$C,Blackvue!Q241)</f>
        <v>0</v>
      </c>
      <c r="AS241" s="66">
        <f>SUMIFS(Cost!$F:$F,Cost!$B:$B,Blackvue!B241,Cost!$C:$C,Blackvue!R241)</f>
        <v>0</v>
      </c>
      <c r="AT241" s="14" t="str">
        <f t="shared" si="57"/>
        <v/>
      </c>
    </row>
    <row r="242" spans="1:46" ht="15.75" thickBot="1">
      <c r="A242" s="41">
        <v>235</v>
      </c>
      <c r="B242" s="42" t="str">
        <f>IFERROR(VLOOKUP(AT242,Model!$A$3:$B$63,2,FALSE),"")</f>
        <v/>
      </c>
      <c r="C242" s="77"/>
      <c r="D242" s="45"/>
      <c r="E242" s="45"/>
      <c r="F242" s="45"/>
      <c r="G242" s="45"/>
      <c r="H242" s="45"/>
      <c r="I242" s="45"/>
      <c r="J242" s="45"/>
      <c r="K242" s="45"/>
      <c r="L242" s="45"/>
      <c r="M242" s="45"/>
      <c r="N242" s="42"/>
      <c r="O242" s="42"/>
      <c r="P242" s="42"/>
      <c r="Q242" s="42"/>
      <c r="R242" s="42"/>
      <c r="S242" s="66">
        <f t="shared" si="44"/>
        <v>0</v>
      </c>
      <c r="T242" s="66">
        <f t="shared" si="45"/>
        <v>0</v>
      </c>
      <c r="U242" s="66">
        <f t="shared" si="46"/>
        <v>0</v>
      </c>
      <c r="V242" s="66">
        <f t="shared" si="47"/>
        <v>0</v>
      </c>
      <c r="W242" s="66">
        <f t="shared" si="48"/>
        <v>0</v>
      </c>
      <c r="X242" s="43" t="str">
        <f t="shared" ca="1" si="49"/>
        <v/>
      </c>
      <c r="Y242" s="44" t="str">
        <f t="shared" ca="1" si="58"/>
        <v/>
      </c>
      <c r="Z242" s="160"/>
      <c r="AA242" s="160"/>
      <c r="AB242" s="160"/>
      <c r="AC242" s="160"/>
      <c r="AD242" s="160"/>
      <c r="AE242" s="160"/>
      <c r="AF242" s="63" t="e">
        <f t="shared" si="51"/>
        <v>#N/A</v>
      </c>
      <c r="AG242" s="63" t="e">
        <f t="shared" si="52"/>
        <v>#N/A</v>
      </c>
      <c r="AH242" s="64" t="e">
        <f t="shared" si="59"/>
        <v>#N/A</v>
      </c>
      <c r="AI242" s="65">
        <f t="shared" ca="1" si="54"/>
        <v>44511</v>
      </c>
      <c r="AJ242" s="66" t="e">
        <f t="shared" ca="1" si="60"/>
        <v>#N/A</v>
      </c>
      <c r="AK242" s="66">
        <f>SUMIFS(Cost!$E:$E,Cost!$B:$B,Blackvue!$B$242,Cost!$C:$C,Blackvue!O242)</f>
        <v>0</v>
      </c>
      <c r="AL242" s="66">
        <f>SUMIFS(Cost!$E:$E,Cost!$B:$B,Blackvue!$B$242,Cost!$C:$C,Blackvue!P242)</f>
        <v>0</v>
      </c>
      <c r="AM242" s="66">
        <f>SUMIFS(Cost!$E:$E,Cost!$B:$B,Blackvue!$B$242,Cost!$C:$C,Blackvue!Q242)</f>
        <v>0</v>
      </c>
      <c r="AN242" s="66">
        <f>SUMIFS(Cost!$E:$E,Cost!$B:$B,Blackvue!$B$242,Cost!$C:$C,Blackvue!R242)</f>
        <v>0</v>
      </c>
      <c r="AO242" s="66">
        <f t="shared" si="56"/>
        <v>0</v>
      </c>
      <c r="AP242" s="66">
        <f>SUMIFS(Cost!$F:$F,Cost!$B:$B,Blackvue!B242,Cost!$C:$C,Blackvue!O242)</f>
        <v>0</v>
      </c>
      <c r="AQ242" s="66">
        <f>SUMIFS(Cost!$F:$F,Cost!$B:$B,Blackvue!B242,Cost!$C:$C,Blackvue!P242)</f>
        <v>0</v>
      </c>
      <c r="AR242" s="66">
        <f>SUMIFS(Cost!$F:$F,Cost!$B:$B,Blackvue!B242,Cost!$C:$C,Blackvue!Q242)</f>
        <v>0</v>
      </c>
      <c r="AS242" s="66">
        <f>SUMIFS(Cost!$F:$F,Cost!$B:$B,Blackvue!B242,Cost!$C:$C,Blackvue!R242)</f>
        <v>0</v>
      </c>
      <c r="AT242" s="14" t="str">
        <f t="shared" si="57"/>
        <v/>
      </c>
    </row>
    <row r="243" spans="1:46" ht="15.75" thickBot="1">
      <c r="A243" s="41">
        <v>236</v>
      </c>
      <c r="B243" s="42" t="str">
        <f>IFERROR(VLOOKUP(AT243,Model!$A$3:$B$63,2,FALSE),"")</f>
        <v/>
      </c>
      <c r="C243" s="77"/>
      <c r="D243" s="45"/>
      <c r="E243" s="45"/>
      <c r="F243" s="45"/>
      <c r="G243" s="45"/>
      <c r="H243" s="45"/>
      <c r="I243" s="45"/>
      <c r="J243" s="45"/>
      <c r="K243" s="45"/>
      <c r="L243" s="45"/>
      <c r="M243" s="45"/>
      <c r="N243" s="42"/>
      <c r="O243" s="42"/>
      <c r="P243" s="42"/>
      <c r="Q243" s="42"/>
      <c r="R243" s="42"/>
      <c r="S243" s="66">
        <f t="shared" si="44"/>
        <v>0</v>
      </c>
      <c r="T243" s="66">
        <f t="shared" si="45"/>
        <v>0</v>
      </c>
      <c r="U243" s="66">
        <f t="shared" si="46"/>
        <v>0</v>
      </c>
      <c r="V243" s="66">
        <f t="shared" si="47"/>
        <v>0</v>
      </c>
      <c r="W243" s="66">
        <f t="shared" si="48"/>
        <v>0</v>
      </c>
      <c r="X243" s="43" t="str">
        <f t="shared" ca="1" si="49"/>
        <v/>
      </c>
      <c r="Y243" s="44" t="str">
        <f t="shared" ca="1" si="58"/>
        <v/>
      </c>
      <c r="Z243" s="160"/>
      <c r="AA243" s="160"/>
      <c r="AB243" s="160"/>
      <c r="AC243" s="160"/>
      <c r="AD243" s="160"/>
      <c r="AE243" s="160"/>
      <c r="AF243" s="63" t="e">
        <f t="shared" si="51"/>
        <v>#N/A</v>
      </c>
      <c r="AG243" s="63" t="e">
        <f t="shared" si="52"/>
        <v>#N/A</v>
      </c>
      <c r="AH243" s="64" t="e">
        <f t="shared" si="59"/>
        <v>#N/A</v>
      </c>
      <c r="AI243" s="65">
        <f t="shared" ca="1" si="54"/>
        <v>44511</v>
      </c>
      <c r="AJ243" s="66" t="e">
        <f t="shared" ca="1" si="60"/>
        <v>#N/A</v>
      </c>
      <c r="AK243" s="66">
        <f>SUMIFS(Cost!$E:$E,Cost!$B:$B,Blackvue!$B$243,Cost!$C:$C,Blackvue!O243)</f>
        <v>0</v>
      </c>
      <c r="AL243" s="66">
        <f>SUMIFS(Cost!$E:$E,Cost!$B:$B,Blackvue!$B$243,Cost!$C:$C,Blackvue!P243)</f>
        <v>0</v>
      </c>
      <c r="AM243" s="66">
        <f>SUMIFS(Cost!$E:$E,Cost!$B:$B,Blackvue!$B$243,Cost!$C:$C,Blackvue!Q243)</f>
        <v>0</v>
      </c>
      <c r="AN243" s="66">
        <f>SUMIFS(Cost!$E:$E,Cost!$B:$B,Blackvue!$B$243,Cost!$C:$C,Blackvue!R243)</f>
        <v>0</v>
      </c>
      <c r="AO243" s="66">
        <f t="shared" si="56"/>
        <v>0</v>
      </c>
      <c r="AP243" s="66">
        <f>SUMIFS(Cost!$F:$F,Cost!$B:$B,Blackvue!B243,Cost!$C:$C,Blackvue!O243)</f>
        <v>0</v>
      </c>
      <c r="AQ243" s="66">
        <f>SUMIFS(Cost!$F:$F,Cost!$B:$B,Blackvue!B243,Cost!$C:$C,Blackvue!P243)</f>
        <v>0</v>
      </c>
      <c r="AR243" s="66">
        <f>SUMIFS(Cost!$F:$F,Cost!$B:$B,Blackvue!B243,Cost!$C:$C,Blackvue!Q243)</f>
        <v>0</v>
      </c>
      <c r="AS243" s="66">
        <f>SUMIFS(Cost!$F:$F,Cost!$B:$B,Blackvue!B243,Cost!$C:$C,Blackvue!R243)</f>
        <v>0</v>
      </c>
      <c r="AT243" s="14" t="str">
        <f t="shared" si="57"/>
        <v/>
      </c>
    </row>
    <row r="244" spans="1:46" ht="15.75" thickBot="1">
      <c r="A244" s="41">
        <v>237</v>
      </c>
      <c r="B244" s="42" t="str">
        <f>IFERROR(VLOOKUP(AT244,Model!$A$3:$B$63,2,FALSE),"")</f>
        <v/>
      </c>
      <c r="C244" s="77"/>
      <c r="D244" s="45"/>
      <c r="E244" s="45"/>
      <c r="F244" s="45"/>
      <c r="G244" s="45"/>
      <c r="H244" s="45"/>
      <c r="I244" s="45"/>
      <c r="J244" s="45"/>
      <c r="K244" s="45"/>
      <c r="L244" s="45"/>
      <c r="M244" s="45"/>
      <c r="N244" s="42"/>
      <c r="O244" s="42"/>
      <c r="P244" s="42"/>
      <c r="Q244" s="42"/>
      <c r="R244" s="42"/>
      <c r="S244" s="66">
        <f t="shared" si="44"/>
        <v>0</v>
      </c>
      <c r="T244" s="66">
        <f t="shared" si="45"/>
        <v>0</v>
      </c>
      <c r="U244" s="66">
        <f t="shared" si="46"/>
        <v>0</v>
      </c>
      <c r="V244" s="66">
        <f t="shared" si="47"/>
        <v>0</v>
      </c>
      <c r="W244" s="66">
        <f t="shared" si="48"/>
        <v>0</v>
      </c>
      <c r="X244" s="43" t="str">
        <f t="shared" ca="1" si="49"/>
        <v/>
      </c>
      <c r="Y244" s="44" t="str">
        <f t="shared" ca="1" si="58"/>
        <v/>
      </c>
      <c r="Z244" s="160"/>
      <c r="AA244" s="160"/>
      <c r="AB244" s="160"/>
      <c r="AC244" s="160"/>
      <c r="AD244" s="160"/>
      <c r="AE244" s="160"/>
      <c r="AF244" s="63" t="e">
        <f t="shared" si="51"/>
        <v>#N/A</v>
      </c>
      <c r="AG244" s="63" t="e">
        <f t="shared" si="52"/>
        <v>#N/A</v>
      </c>
      <c r="AH244" s="64" t="e">
        <f t="shared" si="59"/>
        <v>#N/A</v>
      </c>
      <c r="AI244" s="65">
        <f t="shared" ca="1" si="54"/>
        <v>44511</v>
      </c>
      <c r="AJ244" s="66" t="e">
        <f t="shared" ca="1" si="60"/>
        <v>#N/A</v>
      </c>
      <c r="AK244" s="66">
        <f>SUMIFS(Cost!$E:$E,Cost!$B:$B,Blackvue!$B$244,Cost!$C:$C,Blackvue!O244)</f>
        <v>0</v>
      </c>
      <c r="AL244" s="66">
        <f>SUMIFS(Cost!$E:$E,Cost!$B:$B,Blackvue!$B$244,Cost!$C:$C,Blackvue!P244)</f>
        <v>0</v>
      </c>
      <c r="AM244" s="66">
        <f>SUMIFS(Cost!$E:$E,Cost!$B:$B,Blackvue!$B$244,Cost!$C:$C,Blackvue!Q244)</f>
        <v>0</v>
      </c>
      <c r="AN244" s="66">
        <f>SUMIFS(Cost!$E:$E,Cost!$B:$B,Blackvue!$B$244,Cost!$C:$C,Blackvue!R244)</f>
        <v>0</v>
      </c>
      <c r="AO244" s="66">
        <f t="shared" si="56"/>
        <v>0</v>
      </c>
      <c r="AP244" s="66">
        <f>SUMIFS(Cost!$F:$F,Cost!$B:$B,Blackvue!B244,Cost!$C:$C,Blackvue!O244)</f>
        <v>0</v>
      </c>
      <c r="AQ244" s="66">
        <f>SUMIFS(Cost!$F:$F,Cost!$B:$B,Blackvue!B244,Cost!$C:$C,Blackvue!P244)</f>
        <v>0</v>
      </c>
      <c r="AR244" s="66">
        <f>SUMIFS(Cost!$F:$F,Cost!$B:$B,Blackvue!B244,Cost!$C:$C,Blackvue!Q244)</f>
        <v>0</v>
      </c>
      <c r="AS244" s="66">
        <f>SUMIFS(Cost!$F:$F,Cost!$B:$B,Blackvue!B244,Cost!$C:$C,Blackvue!R244)</f>
        <v>0</v>
      </c>
      <c r="AT244" s="14" t="str">
        <f t="shared" si="57"/>
        <v/>
      </c>
    </row>
    <row r="245" spans="1:46" ht="15.75" thickBot="1">
      <c r="A245" s="41">
        <v>238</v>
      </c>
      <c r="B245" s="42" t="str">
        <f>IFERROR(VLOOKUP(AT245,Model!$A$3:$B$63,2,FALSE),"")</f>
        <v/>
      </c>
      <c r="C245" s="77"/>
      <c r="D245" s="45"/>
      <c r="E245" s="45"/>
      <c r="F245" s="45"/>
      <c r="G245" s="45"/>
      <c r="H245" s="45"/>
      <c r="I245" s="45"/>
      <c r="J245" s="45"/>
      <c r="K245" s="45"/>
      <c r="L245" s="45"/>
      <c r="M245" s="45"/>
      <c r="N245" s="42"/>
      <c r="O245" s="42"/>
      <c r="P245" s="42"/>
      <c r="Q245" s="42"/>
      <c r="R245" s="42"/>
      <c r="S245" s="66">
        <f t="shared" si="44"/>
        <v>0</v>
      </c>
      <c r="T245" s="66">
        <f t="shared" si="45"/>
        <v>0</v>
      </c>
      <c r="U245" s="66">
        <f t="shared" si="46"/>
        <v>0</v>
      </c>
      <c r="V245" s="66">
        <f t="shared" si="47"/>
        <v>0</v>
      </c>
      <c r="W245" s="66">
        <f t="shared" si="48"/>
        <v>0</v>
      </c>
      <c r="X245" s="43" t="str">
        <f t="shared" ca="1" si="49"/>
        <v/>
      </c>
      <c r="Y245" s="44" t="str">
        <f t="shared" ca="1" si="58"/>
        <v/>
      </c>
      <c r="Z245" s="160"/>
      <c r="AA245" s="160"/>
      <c r="AB245" s="160"/>
      <c r="AC245" s="160"/>
      <c r="AD245" s="160"/>
      <c r="AE245" s="160"/>
      <c r="AF245" s="63" t="e">
        <f t="shared" si="51"/>
        <v>#N/A</v>
      </c>
      <c r="AG245" s="63" t="e">
        <f t="shared" si="52"/>
        <v>#N/A</v>
      </c>
      <c r="AH245" s="64" t="e">
        <f t="shared" si="59"/>
        <v>#N/A</v>
      </c>
      <c r="AI245" s="65">
        <f t="shared" ca="1" si="54"/>
        <v>44511</v>
      </c>
      <c r="AJ245" s="66" t="e">
        <f t="shared" ca="1" si="60"/>
        <v>#N/A</v>
      </c>
      <c r="AK245" s="66">
        <f>SUMIFS(Cost!$E:$E,Cost!$B:$B,Blackvue!$B$245,Cost!$C:$C,Blackvue!O245)</f>
        <v>0</v>
      </c>
      <c r="AL245" s="66">
        <f>SUMIFS(Cost!$E:$E,Cost!$B:$B,Blackvue!$B$245,Cost!$C:$C,Blackvue!P245)</f>
        <v>0</v>
      </c>
      <c r="AM245" s="66">
        <f>SUMIFS(Cost!$E:$E,Cost!$B:$B,Blackvue!$B$245,Cost!$C:$C,Blackvue!Q245)</f>
        <v>0</v>
      </c>
      <c r="AN245" s="66">
        <f>SUMIFS(Cost!$E:$E,Cost!$B:$B,Blackvue!$B$245,Cost!$C:$C,Blackvue!R245)</f>
        <v>0</v>
      </c>
      <c r="AO245" s="66">
        <f t="shared" si="56"/>
        <v>0</v>
      </c>
      <c r="AP245" s="66">
        <f>SUMIFS(Cost!$F:$F,Cost!$B:$B,Blackvue!B245,Cost!$C:$C,Blackvue!O245)</f>
        <v>0</v>
      </c>
      <c r="AQ245" s="66">
        <f>SUMIFS(Cost!$F:$F,Cost!$B:$B,Blackvue!B245,Cost!$C:$C,Blackvue!P245)</f>
        <v>0</v>
      </c>
      <c r="AR245" s="66">
        <f>SUMIFS(Cost!$F:$F,Cost!$B:$B,Blackvue!B245,Cost!$C:$C,Blackvue!Q245)</f>
        <v>0</v>
      </c>
      <c r="AS245" s="66">
        <f>SUMIFS(Cost!$F:$F,Cost!$B:$B,Blackvue!B245,Cost!$C:$C,Blackvue!R245)</f>
        <v>0</v>
      </c>
      <c r="AT245" s="14" t="str">
        <f t="shared" si="57"/>
        <v/>
      </c>
    </row>
    <row r="246" spans="1:46" ht="15.75" thickBot="1">
      <c r="A246" s="41">
        <v>239</v>
      </c>
      <c r="B246" s="42" t="str">
        <f>IFERROR(VLOOKUP(AT246,Model!$A$3:$B$63,2,FALSE),"")</f>
        <v/>
      </c>
      <c r="C246" s="77"/>
      <c r="D246" s="45"/>
      <c r="E246" s="45"/>
      <c r="F246" s="45"/>
      <c r="G246" s="45"/>
      <c r="H246" s="45"/>
      <c r="I246" s="45"/>
      <c r="J246" s="45"/>
      <c r="K246" s="45"/>
      <c r="L246" s="45"/>
      <c r="M246" s="45"/>
      <c r="N246" s="42"/>
      <c r="O246" s="42"/>
      <c r="P246" s="42"/>
      <c r="Q246" s="42"/>
      <c r="R246" s="42"/>
      <c r="S246" s="66">
        <f t="shared" si="44"/>
        <v>0</v>
      </c>
      <c r="T246" s="66">
        <f t="shared" si="45"/>
        <v>0</v>
      </c>
      <c r="U246" s="66">
        <f t="shared" si="46"/>
        <v>0</v>
      </c>
      <c r="V246" s="66">
        <f t="shared" si="47"/>
        <v>0</v>
      </c>
      <c r="W246" s="66">
        <f t="shared" si="48"/>
        <v>0</v>
      </c>
      <c r="X246" s="43" t="str">
        <f t="shared" ca="1" si="49"/>
        <v/>
      </c>
      <c r="Y246" s="44" t="str">
        <f t="shared" ca="1" si="58"/>
        <v/>
      </c>
      <c r="Z246" s="160"/>
      <c r="AA246" s="160"/>
      <c r="AB246" s="160"/>
      <c r="AC246" s="160"/>
      <c r="AD246" s="160"/>
      <c r="AE246" s="160"/>
      <c r="AF246" s="63" t="e">
        <f t="shared" si="51"/>
        <v>#N/A</v>
      </c>
      <c r="AG246" s="63" t="e">
        <f t="shared" si="52"/>
        <v>#N/A</v>
      </c>
      <c r="AH246" s="64" t="e">
        <f t="shared" si="59"/>
        <v>#N/A</v>
      </c>
      <c r="AI246" s="65">
        <f t="shared" ca="1" si="54"/>
        <v>44511</v>
      </c>
      <c r="AJ246" s="66" t="e">
        <f t="shared" ca="1" si="60"/>
        <v>#N/A</v>
      </c>
      <c r="AK246" s="66">
        <f>SUMIFS(Cost!$E:$E,Cost!$B:$B,Blackvue!$B$246,Cost!$C:$C,Blackvue!O246)</f>
        <v>0</v>
      </c>
      <c r="AL246" s="66">
        <f>SUMIFS(Cost!$E:$E,Cost!$B:$B,Blackvue!$B$246,Cost!$C:$C,Blackvue!P246)</f>
        <v>0</v>
      </c>
      <c r="AM246" s="66">
        <f>SUMIFS(Cost!$E:$E,Cost!$B:$B,Blackvue!$B$246,Cost!$C:$C,Blackvue!Q246)</f>
        <v>0</v>
      </c>
      <c r="AN246" s="66">
        <f>SUMIFS(Cost!$E:$E,Cost!$B:$B,Blackvue!$B$246,Cost!$C:$C,Blackvue!R246)</f>
        <v>0</v>
      </c>
      <c r="AO246" s="66">
        <f t="shared" si="56"/>
        <v>0</v>
      </c>
      <c r="AP246" s="66">
        <f>SUMIFS(Cost!$F:$F,Cost!$B:$B,Blackvue!B246,Cost!$C:$C,Blackvue!O246)</f>
        <v>0</v>
      </c>
      <c r="AQ246" s="66">
        <f>SUMIFS(Cost!$F:$F,Cost!$B:$B,Blackvue!B246,Cost!$C:$C,Blackvue!P246)</f>
        <v>0</v>
      </c>
      <c r="AR246" s="66">
        <f>SUMIFS(Cost!$F:$F,Cost!$B:$B,Blackvue!B246,Cost!$C:$C,Blackvue!Q246)</f>
        <v>0</v>
      </c>
      <c r="AS246" s="66">
        <f>SUMIFS(Cost!$F:$F,Cost!$B:$B,Blackvue!B246,Cost!$C:$C,Blackvue!R246)</f>
        <v>0</v>
      </c>
      <c r="AT246" s="14" t="str">
        <f t="shared" si="57"/>
        <v/>
      </c>
    </row>
    <row r="247" spans="1:46" ht="15.75" thickBot="1">
      <c r="A247" s="41">
        <v>240</v>
      </c>
      <c r="B247" s="42" t="str">
        <f>IFERROR(VLOOKUP(AT247,Model!$A$3:$B$63,2,FALSE),"")</f>
        <v/>
      </c>
      <c r="C247" s="77"/>
      <c r="D247" s="45"/>
      <c r="E247" s="45"/>
      <c r="F247" s="45"/>
      <c r="G247" s="45"/>
      <c r="H247" s="45"/>
      <c r="I247" s="45"/>
      <c r="J247" s="45"/>
      <c r="K247" s="45"/>
      <c r="L247" s="45"/>
      <c r="M247" s="45"/>
      <c r="N247" s="42"/>
      <c r="O247" s="42"/>
      <c r="P247" s="42"/>
      <c r="Q247" s="42"/>
      <c r="R247" s="42"/>
      <c r="S247" s="66">
        <f t="shared" si="44"/>
        <v>0</v>
      </c>
      <c r="T247" s="66">
        <f t="shared" si="45"/>
        <v>0</v>
      </c>
      <c r="U247" s="66">
        <f t="shared" si="46"/>
        <v>0</v>
      </c>
      <c r="V247" s="66">
        <f t="shared" si="47"/>
        <v>0</v>
      </c>
      <c r="W247" s="66">
        <f t="shared" si="48"/>
        <v>0</v>
      </c>
      <c r="X247" s="43" t="str">
        <f t="shared" ca="1" si="49"/>
        <v/>
      </c>
      <c r="Y247" s="44" t="str">
        <f t="shared" ca="1" si="58"/>
        <v/>
      </c>
      <c r="Z247" s="160"/>
      <c r="AA247" s="160"/>
      <c r="AB247" s="160"/>
      <c r="AC247" s="160"/>
      <c r="AD247" s="160"/>
      <c r="AE247" s="160"/>
      <c r="AF247" s="63" t="e">
        <f t="shared" si="51"/>
        <v>#N/A</v>
      </c>
      <c r="AG247" s="63" t="e">
        <f t="shared" si="52"/>
        <v>#N/A</v>
      </c>
      <c r="AH247" s="64" t="e">
        <f t="shared" si="59"/>
        <v>#N/A</v>
      </c>
      <c r="AI247" s="65">
        <f t="shared" ca="1" si="54"/>
        <v>44511</v>
      </c>
      <c r="AJ247" s="66" t="e">
        <f t="shared" ca="1" si="60"/>
        <v>#N/A</v>
      </c>
      <c r="AK247" s="66">
        <f>SUMIFS(Cost!$E:$E,Cost!$B:$B,Blackvue!$B$247,Cost!$C:$C,Blackvue!O247)</f>
        <v>0</v>
      </c>
      <c r="AL247" s="66">
        <f>SUMIFS(Cost!$E:$E,Cost!$B:$B,Blackvue!$B$247,Cost!$C:$C,Blackvue!P247)</f>
        <v>0</v>
      </c>
      <c r="AM247" s="66">
        <f>SUMIFS(Cost!$E:$E,Cost!$B:$B,Blackvue!$B$247,Cost!$C:$C,Blackvue!Q247)</f>
        <v>0</v>
      </c>
      <c r="AN247" s="66">
        <f>SUMIFS(Cost!$E:$E,Cost!$B:$B,Blackvue!$B$247,Cost!$C:$C,Blackvue!R247)</f>
        <v>0</v>
      </c>
      <c r="AO247" s="66">
        <f t="shared" si="56"/>
        <v>0</v>
      </c>
      <c r="AP247" s="66">
        <f>SUMIFS(Cost!$F:$F,Cost!$B:$B,Blackvue!B247,Cost!$C:$C,Blackvue!O247)</f>
        <v>0</v>
      </c>
      <c r="AQ247" s="66">
        <f>SUMIFS(Cost!$F:$F,Cost!$B:$B,Blackvue!B247,Cost!$C:$C,Blackvue!P247)</f>
        <v>0</v>
      </c>
      <c r="AR247" s="66">
        <f>SUMIFS(Cost!$F:$F,Cost!$B:$B,Blackvue!B247,Cost!$C:$C,Blackvue!Q247)</f>
        <v>0</v>
      </c>
      <c r="AS247" s="66">
        <f>SUMIFS(Cost!$F:$F,Cost!$B:$B,Blackvue!B247,Cost!$C:$C,Blackvue!R247)</f>
        <v>0</v>
      </c>
      <c r="AT247" s="14" t="str">
        <f t="shared" si="57"/>
        <v/>
      </c>
    </row>
    <row r="248" spans="1:46" ht="15.75" thickBot="1">
      <c r="A248" s="41">
        <v>241</v>
      </c>
      <c r="B248" s="42" t="str">
        <f>IFERROR(VLOOKUP(AT248,Model!$A$3:$B$63,2,FALSE),"")</f>
        <v/>
      </c>
      <c r="C248" s="77"/>
      <c r="D248" s="45"/>
      <c r="E248" s="45"/>
      <c r="F248" s="45"/>
      <c r="G248" s="45"/>
      <c r="H248" s="45"/>
      <c r="I248" s="45"/>
      <c r="J248" s="45"/>
      <c r="K248" s="45"/>
      <c r="L248" s="45"/>
      <c r="M248" s="45"/>
      <c r="N248" s="42"/>
      <c r="O248" s="42"/>
      <c r="P248" s="42"/>
      <c r="Q248" s="42"/>
      <c r="R248" s="42"/>
      <c r="S248" s="66">
        <f t="shared" si="44"/>
        <v>0</v>
      </c>
      <c r="T248" s="66">
        <f t="shared" si="45"/>
        <v>0</v>
      </c>
      <c r="U248" s="66">
        <f t="shared" si="46"/>
        <v>0</v>
      </c>
      <c r="V248" s="66">
        <f t="shared" si="47"/>
        <v>0</v>
      </c>
      <c r="W248" s="66">
        <f t="shared" si="48"/>
        <v>0</v>
      </c>
      <c r="X248" s="43" t="str">
        <f t="shared" ca="1" si="49"/>
        <v/>
      </c>
      <c r="Y248" s="44" t="str">
        <f t="shared" ca="1" si="58"/>
        <v/>
      </c>
      <c r="Z248" s="160"/>
      <c r="AA248" s="160"/>
      <c r="AB248" s="160"/>
      <c r="AC248" s="160"/>
      <c r="AD248" s="160"/>
      <c r="AE248" s="160"/>
      <c r="AF248" s="63" t="e">
        <f t="shared" si="51"/>
        <v>#N/A</v>
      </c>
      <c r="AG248" s="63" t="e">
        <f t="shared" si="52"/>
        <v>#N/A</v>
      </c>
      <c r="AH248" s="64" t="e">
        <f t="shared" si="59"/>
        <v>#N/A</v>
      </c>
      <c r="AI248" s="65">
        <f t="shared" ca="1" si="54"/>
        <v>44511</v>
      </c>
      <c r="AJ248" s="66" t="e">
        <f t="shared" ca="1" si="60"/>
        <v>#N/A</v>
      </c>
      <c r="AK248" s="66">
        <f>SUMIFS(Cost!$E:$E,Cost!$B:$B,Blackvue!$B$248,Cost!$C:$C,Blackvue!O248)</f>
        <v>0</v>
      </c>
      <c r="AL248" s="66">
        <f>SUMIFS(Cost!$E:$E,Cost!$B:$B,Blackvue!$B$248,Cost!$C:$C,Blackvue!P248)</f>
        <v>0</v>
      </c>
      <c r="AM248" s="66">
        <f>SUMIFS(Cost!$E:$E,Cost!$B:$B,Blackvue!$B$248,Cost!$C:$C,Blackvue!Q248)</f>
        <v>0</v>
      </c>
      <c r="AN248" s="66">
        <f>SUMIFS(Cost!$E:$E,Cost!$B:$B,Blackvue!$B$248,Cost!$C:$C,Blackvue!R248)</f>
        <v>0</v>
      </c>
      <c r="AO248" s="66">
        <f t="shared" si="56"/>
        <v>0</v>
      </c>
      <c r="AP248" s="66">
        <f>SUMIFS(Cost!$F:$F,Cost!$B:$B,Blackvue!B248,Cost!$C:$C,Blackvue!O248)</f>
        <v>0</v>
      </c>
      <c r="AQ248" s="66">
        <f>SUMIFS(Cost!$F:$F,Cost!$B:$B,Blackvue!B248,Cost!$C:$C,Blackvue!P248)</f>
        <v>0</v>
      </c>
      <c r="AR248" s="66">
        <f>SUMIFS(Cost!$F:$F,Cost!$B:$B,Blackvue!B248,Cost!$C:$C,Blackvue!Q248)</f>
        <v>0</v>
      </c>
      <c r="AS248" s="66">
        <f>SUMIFS(Cost!$F:$F,Cost!$B:$B,Blackvue!B248,Cost!$C:$C,Blackvue!R248)</f>
        <v>0</v>
      </c>
      <c r="AT248" s="14" t="str">
        <f t="shared" si="57"/>
        <v/>
      </c>
    </row>
    <row r="249" spans="1:46" ht="15.75" thickBot="1">
      <c r="A249" s="41">
        <v>242</v>
      </c>
      <c r="B249" s="42" t="str">
        <f>IFERROR(VLOOKUP(AT249,Model!$A$3:$B$63,2,FALSE),"")</f>
        <v/>
      </c>
      <c r="C249" s="77"/>
      <c r="D249" s="45"/>
      <c r="E249" s="45"/>
      <c r="F249" s="45"/>
      <c r="G249" s="45"/>
      <c r="H249" s="45"/>
      <c r="I249" s="45"/>
      <c r="J249" s="45"/>
      <c r="K249" s="45"/>
      <c r="L249" s="45"/>
      <c r="M249" s="45"/>
      <c r="N249" s="42"/>
      <c r="O249" s="42"/>
      <c r="P249" s="42"/>
      <c r="Q249" s="42"/>
      <c r="R249" s="42"/>
      <c r="S249" s="66">
        <f t="shared" si="44"/>
        <v>0</v>
      </c>
      <c r="T249" s="66">
        <f t="shared" si="45"/>
        <v>0</v>
      </c>
      <c r="U249" s="66">
        <f t="shared" si="46"/>
        <v>0</v>
      </c>
      <c r="V249" s="66">
        <f t="shared" si="47"/>
        <v>0</v>
      </c>
      <c r="W249" s="66">
        <f t="shared" si="48"/>
        <v>0</v>
      </c>
      <c r="X249" s="43" t="str">
        <f t="shared" ca="1" si="49"/>
        <v/>
      </c>
      <c r="Y249" s="44" t="str">
        <f t="shared" ca="1" si="58"/>
        <v/>
      </c>
      <c r="Z249" s="160"/>
      <c r="AA249" s="160"/>
      <c r="AB249" s="160"/>
      <c r="AC249" s="160"/>
      <c r="AD249" s="160"/>
      <c r="AE249" s="160"/>
      <c r="AF249" s="63" t="e">
        <f t="shared" si="51"/>
        <v>#N/A</v>
      </c>
      <c r="AG249" s="63" t="e">
        <f t="shared" si="52"/>
        <v>#N/A</v>
      </c>
      <c r="AH249" s="64" t="e">
        <f t="shared" si="59"/>
        <v>#N/A</v>
      </c>
      <c r="AI249" s="65">
        <f t="shared" ca="1" si="54"/>
        <v>44511</v>
      </c>
      <c r="AJ249" s="66" t="e">
        <f t="shared" ca="1" si="60"/>
        <v>#N/A</v>
      </c>
      <c r="AK249" s="66">
        <f>SUMIFS(Cost!$E:$E,Cost!$B:$B,Blackvue!$B$249,Cost!$C:$C,Blackvue!O249)</f>
        <v>0</v>
      </c>
      <c r="AL249" s="66">
        <f>SUMIFS(Cost!$E:$E,Cost!$B:$B,Blackvue!$B$249,Cost!$C:$C,Blackvue!P249)</f>
        <v>0</v>
      </c>
      <c r="AM249" s="66">
        <f>SUMIFS(Cost!$E:$E,Cost!$B:$B,Blackvue!$B$249,Cost!$C:$C,Blackvue!Q249)</f>
        <v>0</v>
      </c>
      <c r="AN249" s="66">
        <f>SUMIFS(Cost!$E:$E,Cost!$B:$B,Blackvue!$B$249,Cost!$C:$C,Blackvue!R249)</f>
        <v>0</v>
      </c>
      <c r="AO249" s="66">
        <f t="shared" si="56"/>
        <v>0</v>
      </c>
      <c r="AP249" s="66">
        <f>SUMIFS(Cost!$F:$F,Cost!$B:$B,Blackvue!B249,Cost!$C:$C,Blackvue!O249)</f>
        <v>0</v>
      </c>
      <c r="AQ249" s="66">
        <f>SUMIFS(Cost!$F:$F,Cost!$B:$B,Blackvue!B249,Cost!$C:$C,Blackvue!P249)</f>
        <v>0</v>
      </c>
      <c r="AR249" s="66">
        <f>SUMIFS(Cost!$F:$F,Cost!$B:$B,Blackvue!B249,Cost!$C:$C,Blackvue!Q249)</f>
        <v>0</v>
      </c>
      <c r="AS249" s="66">
        <f>SUMIFS(Cost!$F:$F,Cost!$B:$B,Blackvue!B249,Cost!$C:$C,Blackvue!R249)</f>
        <v>0</v>
      </c>
      <c r="AT249" s="14" t="str">
        <f t="shared" si="57"/>
        <v/>
      </c>
    </row>
    <row r="250" spans="1:46" ht="15.75" thickBot="1">
      <c r="A250" s="41">
        <v>243</v>
      </c>
      <c r="B250" s="42" t="str">
        <f>IFERROR(VLOOKUP(AT250,Model!$A$3:$B$63,2,FALSE),"")</f>
        <v/>
      </c>
      <c r="C250" s="77"/>
      <c r="D250" s="45"/>
      <c r="E250" s="45"/>
      <c r="F250" s="45"/>
      <c r="G250" s="45"/>
      <c r="H250" s="45"/>
      <c r="I250" s="45"/>
      <c r="J250" s="45"/>
      <c r="K250" s="45"/>
      <c r="L250" s="45"/>
      <c r="M250" s="45"/>
      <c r="N250" s="42"/>
      <c r="O250" s="42"/>
      <c r="P250" s="42"/>
      <c r="Q250" s="42"/>
      <c r="R250" s="42"/>
      <c r="S250" s="66">
        <f t="shared" si="44"/>
        <v>0</v>
      </c>
      <c r="T250" s="66">
        <f t="shared" si="45"/>
        <v>0</v>
      </c>
      <c r="U250" s="66">
        <f t="shared" si="46"/>
        <v>0</v>
      </c>
      <c r="V250" s="66">
        <f t="shared" si="47"/>
        <v>0</v>
      </c>
      <c r="W250" s="66">
        <f t="shared" si="48"/>
        <v>0</v>
      </c>
      <c r="X250" s="43" t="str">
        <f t="shared" ca="1" si="49"/>
        <v/>
      </c>
      <c r="Y250" s="44" t="str">
        <f t="shared" ca="1" si="58"/>
        <v/>
      </c>
      <c r="Z250" s="160"/>
      <c r="AA250" s="160"/>
      <c r="AB250" s="160"/>
      <c r="AC250" s="160"/>
      <c r="AD250" s="160"/>
      <c r="AE250" s="160"/>
      <c r="AF250" s="63" t="e">
        <f t="shared" si="51"/>
        <v>#N/A</v>
      </c>
      <c r="AG250" s="63" t="e">
        <f t="shared" si="52"/>
        <v>#N/A</v>
      </c>
      <c r="AH250" s="64" t="e">
        <f t="shared" si="59"/>
        <v>#N/A</v>
      </c>
      <c r="AI250" s="65">
        <f t="shared" ca="1" si="54"/>
        <v>44511</v>
      </c>
      <c r="AJ250" s="66" t="e">
        <f t="shared" ca="1" si="60"/>
        <v>#N/A</v>
      </c>
      <c r="AK250" s="66">
        <f>SUMIFS(Cost!$E:$E,Cost!$B:$B,Blackvue!$B$250,Cost!$C:$C,Blackvue!O250)</f>
        <v>0</v>
      </c>
      <c r="AL250" s="66">
        <f>SUMIFS(Cost!$E:$E,Cost!$B:$B,Blackvue!$B$250,Cost!$C:$C,Blackvue!P250)</f>
        <v>0</v>
      </c>
      <c r="AM250" s="66">
        <f>SUMIFS(Cost!$E:$E,Cost!$B:$B,Blackvue!$B$250,Cost!$C:$C,Blackvue!Q250)</f>
        <v>0</v>
      </c>
      <c r="AN250" s="66">
        <f>SUMIFS(Cost!$E:$E,Cost!$B:$B,Blackvue!$B$250,Cost!$C:$C,Blackvue!R250)</f>
        <v>0</v>
      </c>
      <c r="AO250" s="66">
        <f t="shared" si="56"/>
        <v>0</v>
      </c>
      <c r="AP250" s="66">
        <f>SUMIFS(Cost!$F:$F,Cost!$B:$B,Blackvue!B250,Cost!$C:$C,Blackvue!O250)</f>
        <v>0</v>
      </c>
      <c r="AQ250" s="66">
        <f>SUMIFS(Cost!$F:$F,Cost!$B:$B,Blackvue!B250,Cost!$C:$C,Blackvue!P250)</f>
        <v>0</v>
      </c>
      <c r="AR250" s="66">
        <f>SUMIFS(Cost!$F:$F,Cost!$B:$B,Blackvue!B250,Cost!$C:$C,Blackvue!Q250)</f>
        <v>0</v>
      </c>
      <c r="AS250" s="66">
        <f>SUMIFS(Cost!$F:$F,Cost!$B:$B,Blackvue!B250,Cost!$C:$C,Blackvue!R250)</f>
        <v>0</v>
      </c>
      <c r="AT250" s="14" t="str">
        <f t="shared" si="57"/>
        <v/>
      </c>
    </row>
    <row r="251" spans="1:46" ht="15.75" thickBot="1">
      <c r="A251" s="41">
        <v>244</v>
      </c>
      <c r="B251" s="42" t="str">
        <f>IFERROR(VLOOKUP(AT251,Model!$A$3:$B$63,2,FALSE),"")</f>
        <v/>
      </c>
      <c r="C251" s="77"/>
      <c r="D251" s="45"/>
      <c r="E251" s="45"/>
      <c r="F251" s="45"/>
      <c r="G251" s="45"/>
      <c r="H251" s="45"/>
      <c r="I251" s="45"/>
      <c r="J251" s="45"/>
      <c r="K251" s="45"/>
      <c r="L251" s="45"/>
      <c r="M251" s="45"/>
      <c r="N251" s="42"/>
      <c r="O251" s="42"/>
      <c r="P251" s="42"/>
      <c r="Q251" s="42"/>
      <c r="R251" s="42"/>
      <c r="S251" s="66">
        <f t="shared" si="44"/>
        <v>0</v>
      </c>
      <c r="T251" s="66">
        <f t="shared" si="45"/>
        <v>0</v>
      </c>
      <c r="U251" s="66">
        <f t="shared" si="46"/>
        <v>0</v>
      </c>
      <c r="V251" s="66">
        <f t="shared" si="47"/>
        <v>0</v>
      </c>
      <c r="W251" s="66">
        <f t="shared" si="48"/>
        <v>0</v>
      </c>
      <c r="X251" s="43" t="str">
        <f t="shared" ca="1" si="49"/>
        <v/>
      </c>
      <c r="Y251" s="44" t="str">
        <f t="shared" ca="1" si="58"/>
        <v/>
      </c>
      <c r="Z251" s="160"/>
      <c r="AA251" s="160"/>
      <c r="AB251" s="160"/>
      <c r="AC251" s="160"/>
      <c r="AD251" s="160"/>
      <c r="AE251" s="160"/>
      <c r="AF251" s="63" t="e">
        <f t="shared" si="51"/>
        <v>#N/A</v>
      </c>
      <c r="AG251" s="63" t="e">
        <f t="shared" si="52"/>
        <v>#N/A</v>
      </c>
      <c r="AH251" s="64" t="e">
        <f t="shared" si="59"/>
        <v>#N/A</v>
      </c>
      <c r="AI251" s="65">
        <f t="shared" ca="1" si="54"/>
        <v>44511</v>
      </c>
      <c r="AJ251" s="66" t="e">
        <f t="shared" ca="1" si="60"/>
        <v>#N/A</v>
      </c>
      <c r="AK251" s="66">
        <f>SUMIFS(Cost!$E:$E,Cost!$B:$B,Blackvue!$B$251,Cost!$C:$C,Blackvue!O251)</f>
        <v>0</v>
      </c>
      <c r="AL251" s="66">
        <f>SUMIFS(Cost!$E:$E,Cost!$B:$B,Blackvue!$B$251,Cost!$C:$C,Blackvue!P251)</f>
        <v>0</v>
      </c>
      <c r="AM251" s="66">
        <f>SUMIFS(Cost!$E:$E,Cost!$B:$B,Blackvue!$B$251,Cost!$C:$C,Blackvue!Q251)</f>
        <v>0</v>
      </c>
      <c r="AN251" s="66">
        <f>SUMIFS(Cost!$E:$E,Cost!$B:$B,Blackvue!$B$251,Cost!$C:$C,Blackvue!R251)</f>
        <v>0</v>
      </c>
      <c r="AO251" s="66">
        <f t="shared" si="56"/>
        <v>0</v>
      </c>
      <c r="AP251" s="66">
        <f>SUMIFS(Cost!$F:$F,Cost!$B:$B,Blackvue!B251,Cost!$C:$C,Blackvue!O251)</f>
        <v>0</v>
      </c>
      <c r="AQ251" s="66">
        <f>SUMIFS(Cost!$F:$F,Cost!$B:$B,Blackvue!B251,Cost!$C:$C,Blackvue!P251)</f>
        <v>0</v>
      </c>
      <c r="AR251" s="66">
        <f>SUMIFS(Cost!$F:$F,Cost!$B:$B,Blackvue!B251,Cost!$C:$C,Blackvue!Q251)</f>
        <v>0</v>
      </c>
      <c r="AS251" s="66">
        <f>SUMIFS(Cost!$F:$F,Cost!$B:$B,Blackvue!B251,Cost!$C:$C,Blackvue!R251)</f>
        <v>0</v>
      </c>
      <c r="AT251" s="14" t="str">
        <f t="shared" si="57"/>
        <v/>
      </c>
    </row>
    <row r="252" spans="1:46" ht="15.75" thickBot="1">
      <c r="A252" s="41">
        <v>245</v>
      </c>
      <c r="B252" s="42" t="str">
        <f>IFERROR(VLOOKUP(AT252,Model!$A$3:$B$63,2,FALSE),"")</f>
        <v/>
      </c>
      <c r="C252" s="77"/>
      <c r="D252" s="45"/>
      <c r="E252" s="45"/>
      <c r="F252" s="45"/>
      <c r="G252" s="45"/>
      <c r="H252" s="45"/>
      <c r="I252" s="45"/>
      <c r="J252" s="45"/>
      <c r="K252" s="45"/>
      <c r="L252" s="45"/>
      <c r="M252" s="45"/>
      <c r="N252" s="42"/>
      <c r="O252" s="42"/>
      <c r="P252" s="42"/>
      <c r="Q252" s="42"/>
      <c r="R252" s="42"/>
      <c r="S252" s="66">
        <f t="shared" si="44"/>
        <v>0</v>
      </c>
      <c r="T252" s="66">
        <f t="shared" si="45"/>
        <v>0</v>
      </c>
      <c r="U252" s="66">
        <f t="shared" si="46"/>
        <v>0</v>
      </c>
      <c r="V252" s="66">
        <f t="shared" si="47"/>
        <v>0</v>
      </c>
      <c r="W252" s="66">
        <f t="shared" si="48"/>
        <v>0</v>
      </c>
      <c r="X252" s="43" t="str">
        <f t="shared" ca="1" si="49"/>
        <v/>
      </c>
      <c r="Y252" s="44" t="str">
        <f t="shared" ca="1" si="58"/>
        <v/>
      </c>
      <c r="Z252" s="160"/>
      <c r="AA252" s="160"/>
      <c r="AB252" s="160"/>
      <c r="AC252" s="160"/>
      <c r="AD252" s="160"/>
      <c r="AE252" s="160"/>
      <c r="AF252" s="63" t="e">
        <f t="shared" si="51"/>
        <v>#N/A</v>
      </c>
      <c r="AG252" s="63" t="e">
        <f t="shared" si="52"/>
        <v>#N/A</v>
      </c>
      <c r="AH252" s="64" t="e">
        <f t="shared" si="59"/>
        <v>#N/A</v>
      </c>
      <c r="AI252" s="65">
        <f t="shared" ca="1" si="54"/>
        <v>44511</v>
      </c>
      <c r="AJ252" s="66" t="e">
        <f t="shared" ca="1" si="60"/>
        <v>#N/A</v>
      </c>
      <c r="AK252" s="66">
        <f>SUMIFS(Cost!$E:$E,Cost!$B:$B,Blackvue!$B$252,Cost!$C:$C,Blackvue!O252)</f>
        <v>0</v>
      </c>
      <c r="AL252" s="66">
        <f>SUMIFS(Cost!$E:$E,Cost!$B:$B,Blackvue!$B$252,Cost!$C:$C,Blackvue!P252)</f>
        <v>0</v>
      </c>
      <c r="AM252" s="66">
        <f>SUMIFS(Cost!$E:$E,Cost!$B:$B,Blackvue!$B$252,Cost!$C:$C,Blackvue!Q252)</f>
        <v>0</v>
      </c>
      <c r="AN252" s="66">
        <f>SUMIFS(Cost!$E:$E,Cost!$B:$B,Blackvue!$B$252,Cost!$C:$C,Blackvue!R252)</f>
        <v>0</v>
      </c>
      <c r="AO252" s="66">
        <f t="shared" si="56"/>
        <v>0</v>
      </c>
      <c r="AP252" s="66">
        <f>SUMIFS(Cost!$F:$F,Cost!$B:$B,Blackvue!B252,Cost!$C:$C,Blackvue!O252)</f>
        <v>0</v>
      </c>
      <c r="AQ252" s="66">
        <f>SUMIFS(Cost!$F:$F,Cost!$B:$B,Blackvue!B252,Cost!$C:$C,Blackvue!P252)</f>
        <v>0</v>
      </c>
      <c r="AR252" s="66">
        <f>SUMIFS(Cost!$F:$F,Cost!$B:$B,Blackvue!B252,Cost!$C:$C,Blackvue!Q252)</f>
        <v>0</v>
      </c>
      <c r="AS252" s="66">
        <f>SUMIFS(Cost!$F:$F,Cost!$B:$B,Blackvue!B252,Cost!$C:$C,Blackvue!R252)</f>
        <v>0</v>
      </c>
      <c r="AT252" s="14" t="str">
        <f t="shared" si="57"/>
        <v/>
      </c>
    </row>
    <row r="253" spans="1:46" ht="15.75" thickBot="1">
      <c r="A253" s="41">
        <v>246</v>
      </c>
      <c r="B253" s="42" t="str">
        <f>IFERROR(VLOOKUP(AT253,Model!$A$3:$B$63,2,FALSE),"")</f>
        <v/>
      </c>
      <c r="C253" s="77"/>
      <c r="D253" s="45"/>
      <c r="E253" s="45"/>
      <c r="F253" s="45"/>
      <c r="G253" s="45"/>
      <c r="H253" s="45"/>
      <c r="I253" s="45"/>
      <c r="J253" s="45"/>
      <c r="K253" s="45"/>
      <c r="L253" s="45"/>
      <c r="M253" s="45"/>
      <c r="N253" s="42"/>
      <c r="O253" s="42"/>
      <c r="P253" s="42"/>
      <c r="Q253" s="42"/>
      <c r="R253" s="42"/>
      <c r="S253" s="66">
        <f t="shared" si="44"/>
        <v>0</v>
      </c>
      <c r="T253" s="66">
        <f t="shared" si="45"/>
        <v>0</v>
      </c>
      <c r="U253" s="66">
        <f t="shared" si="46"/>
        <v>0</v>
      </c>
      <c r="V253" s="66">
        <f t="shared" si="47"/>
        <v>0</v>
      </c>
      <c r="W253" s="66">
        <f t="shared" si="48"/>
        <v>0</v>
      </c>
      <c r="X253" s="43" t="str">
        <f t="shared" ca="1" si="49"/>
        <v/>
      </c>
      <c r="Y253" s="44" t="str">
        <f t="shared" ca="1" si="58"/>
        <v/>
      </c>
      <c r="Z253" s="160"/>
      <c r="AA253" s="160"/>
      <c r="AB253" s="160"/>
      <c r="AC253" s="160"/>
      <c r="AD253" s="160"/>
      <c r="AE253" s="160"/>
      <c r="AF253" s="63" t="e">
        <f t="shared" si="51"/>
        <v>#N/A</v>
      </c>
      <c r="AG253" s="63" t="e">
        <f t="shared" si="52"/>
        <v>#N/A</v>
      </c>
      <c r="AH253" s="64" t="e">
        <f t="shared" si="59"/>
        <v>#N/A</v>
      </c>
      <c r="AI253" s="65">
        <f t="shared" ca="1" si="54"/>
        <v>44511</v>
      </c>
      <c r="AJ253" s="66" t="e">
        <f t="shared" ca="1" si="60"/>
        <v>#N/A</v>
      </c>
      <c r="AK253" s="66">
        <f>SUMIFS(Cost!$E:$E,Cost!$B:$B,Blackvue!$B$253,Cost!$C:$C,Blackvue!O253)</f>
        <v>0</v>
      </c>
      <c r="AL253" s="66">
        <f>SUMIFS(Cost!$E:$E,Cost!$B:$B,Blackvue!$B$253,Cost!$C:$C,Blackvue!P253)</f>
        <v>0</v>
      </c>
      <c r="AM253" s="66">
        <f>SUMIFS(Cost!$E:$E,Cost!$B:$B,Blackvue!$B$253,Cost!$C:$C,Blackvue!Q253)</f>
        <v>0</v>
      </c>
      <c r="AN253" s="66">
        <f>SUMIFS(Cost!$E:$E,Cost!$B:$B,Blackvue!$B$253,Cost!$C:$C,Blackvue!R253)</f>
        <v>0</v>
      </c>
      <c r="AO253" s="66">
        <f t="shared" si="56"/>
        <v>0</v>
      </c>
      <c r="AP253" s="66">
        <f>SUMIFS(Cost!$F:$F,Cost!$B:$B,Blackvue!B253,Cost!$C:$C,Blackvue!O253)</f>
        <v>0</v>
      </c>
      <c r="AQ253" s="66">
        <f>SUMIFS(Cost!$F:$F,Cost!$B:$B,Blackvue!B253,Cost!$C:$C,Blackvue!P253)</f>
        <v>0</v>
      </c>
      <c r="AR253" s="66">
        <f>SUMIFS(Cost!$F:$F,Cost!$B:$B,Blackvue!B253,Cost!$C:$C,Blackvue!Q253)</f>
        <v>0</v>
      </c>
      <c r="AS253" s="66">
        <f>SUMIFS(Cost!$F:$F,Cost!$B:$B,Blackvue!B253,Cost!$C:$C,Blackvue!R253)</f>
        <v>0</v>
      </c>
      <c r="AT253" s="14" t="str">
        <f t="shared" si="57"/>
        <v/>
      </c>
    </row>
    <row r="254" spans="1:46" ht="15.75" thickBot="1">
      <c r="A254" s="41">
        <v>247</v>
      </c>
      <c r="B254" s="42" t="str">
        <f>IFERROR(VLOOKUP(AT254,Model!$A$3:$B$63,2,FALSE),"")</f>
        <v/>
      </c>
      <c r="C254" s="77"/>
      <c r="D254" s="45"/>
      <c r="E254" s="45"/>
      <c r="F254" s="45"/>
      <c r="G254" s="45"/>
      <c r="H254" s="45"/>
      <c r="I254" s="45"/>
      <c r="J254" s="45"/>
      <c r="K254" s="45"/>
      <c r="L254" s="45"/>
      <c r="M254" s="45"/>
      <c r="N254" s="42"/>
      <c r="O254" s="42"/>
      <c r="P254" s="42"/>
      <c r="Q254" s="42"/>
      <c r="R254" s="42"/>
      <c r="S254" s="66">
        <f t="shared" si="44"/>
        <v>0</v>
      </c>
      <c r="T254" s="66">
        <f t="shared" si="45"/>
        <v>0</v>
      </c>
      <c r="U254" s="66">
        <f t="shared" si="46"/>
        <v>0</v>
      </c>
      <c r="V254" s="66">
        <f t="shared" si="47"/>
        <v>0</v>
      </c>
      <c r="W254" s="66">
        <f t="shared" si="48"/>
        <v>0</v>
      </c>
      <c r="X254" s="43" t="str">
        <f t="shared" ca="1" si="49"/>
        <v/>
      </c>
      <c r="Y254" s="44" t="str">
        <f t="shared" ca="1" si="58"/>
        <v/>
      </c>
      <c r="Z254" s="160"/>
      <c r="AA254" s="160"/>
      <c r="AB254" s="160"/>
      <c r="AC254" s="160"/>
      <c r="AD254" s="160"/>
      <c r="AE254" s="160"/>
      <c r="AF254" s="63" t="e">
        <f t="shared" si="51"/>
        <v>#N/A</v>
      </c>
      <c r="AG254" s="63" t="e">
        <f t="shared" si="52"/>
        <v>#N/A</v>
      </c>
      <c r="AH254" s="64" t="e">
        <f t="shared" si="59"/>
        <v>#N/A</v>
      </c>
      <c r="AI254" s="65">
        <f t="shared" ca="1" si="54"/>
        <v>44511</v>
      </c>
      <c r="AJ254" s="66" t="e">
        <f t="shared" ca="1" si="60"/>
        <v>#N/A</v>
      </c>
      <c r="AK254" s="66">
        <f>SUMIFS(Cost!$E:$E,Cost!$B:$B,Blackvue!$B$254,Cost!$C:$C,Blackvue!O254)</f>
        <v>0</v>
      </c>
      <c r="AL254" s="66">
        <f>SUMIFS(Cost!$E:$E,Cost!$B:$B,Blackvue!$B$254,Cost!$C:$C,Blackvue!P254)</f>
        <v>0</v>
      </c>
      <c r="AM254" s="66">
        <f>SUMIFS(Cost!$E:$E,Cost!$B:$B,Blackvue!$B$254,Cost!$C:$C,Blackvue!Q254)</f>
        <v>0</v>
      </c>
      <c r="AN254" s="66">
        <f>SUMIFS(Cost!$E:$E,Cost!$B:$B,Blackvue!$B$254,Cost!$C:$C,Blackvue!R254)</f>
        <v>0</v>
      </c>
      <c r="AO254" s="66">
        <f t="shared" si="56"/>
        <v>0</v>
      </c>
      <c r="AP254" s="66">
        <f>SUMIFS(Cost!$F:$F,Cost!$B:$B,Blackvue!B254,Cost!$C:$C,Blackvue!O254)</f>
        <v>0</v>
      </c>
      <c r="AQ254" s="66">
        <f>SUMIFS(Cost!$F:$F,Cost!$B:$B,Blackvue!B254,Cost!$C:$C,Blackvue!P254)</f>
        <v>0</v>
      </c>
      <c r="AR254" s="66">
        <f>SUMIFS(Cost!$F:$F,Cost!$B:$B,Blackvue!B254,Cost!$C:$C,Blackvue!Q254)</f>
        <v>0</v>
      </c>
      <c r="AS254" s="66">
        <f>SUMIFS(Cost!$F:$F,Cost!$B:$B,Blackvue!B254,Cost!$C:$C,Blackvue!R254)</f>
        <v>0</v>
      </c>
      <c r="AT254" s="14" t="str">
        <f t="shared" si="57"/>
        <v/>
      </c>
    </row>
    <row r="255" spans="1:46" ht="15.75" thickBot="1">
      <c r="A255" s="41">
        <v>248</v>
      </c>
      <c r="B255" s="42" t="str">
        <f>IFERROR(VLOOKUP(AT255,Model!$A$3:$B$63,2,FALSE),"")</f>
        <v/>
      </c>
      <c r="C255" s="77"/>
      <c r="D255" s="45"/>
      <c r="E255" s="45"/>
      <c r="F255" s="45"/>
      <c r="G255" s="45"/>
      <c r="H255" s="45"/>
      <c r="I255" s="45"/>
      <c r="J255" s="45"/>
      <c r="K255" s="45"/>
      <c r="L255" s="45"/>
      <c r="M255" s="45"/>
      <c r="N255" s="42"/>
      <c r="O255" s="42"/>
      <c r="P255" s="42"/>
      <c r="Q255" s="42"/>
      <c r="R255" s="42"/>
      <c r="S255" s="66">
        <f t="shared" si="44"/>
        <v>0</v>
      </c>
      <c r="T255" s="66">
        <f t="shared" si="45"/>
        <v>0</v>
      </c>
      <c r="U255" s="66">
        <f t="shared" si="46"/>
        <v>0</v>
      </c>
      <c r="V255" s="66">
        <f t="shared" si="47"/>
        <v>0</v>
      </c>
      <c r="W255" s="66">
        <f t="shared" si="48"/>
        <v>0</v>
      </c>
      <c r="X255" s="43" t="str">
        <f t="shared" ca="1" si="49"/>
        <v/>
      </c>
      <c r="Y255" s="44" t="str">
        <f t="shared" ca="1" si="58"/>
        <v/>
      </c>
      <c r="Z255" s="160"/>
      <c r="AA255" s="160"/>
      <c r="AB255" s="160"/>
      <c r="AC255" s="160"/>
      <c r="AD255" s="160"/>
      <c r="AE255" s="160"/>
      <c r="AF255" s="63" t="e">
        <f t="shared" si="51"/>
        <v>#N/A</v>
      </c>
      <c r="AG255" s="63" t="e">
        <f t="shared" si="52"/>
        <v>#N/A</v>
      </c>
      <c r="AH255" s="64" t="e">
        <f t="shared" si="59"/>
        <v>#N/A</v>
      </c>
      <c r="AI255" s="65">
        <f t="shared" ca="1" si="54"/>
        <v>44511</v>
      </c>
      <c r="AJ255" s="66" t="e">
        <f t="shared" ca="1" si="60"/>
        <v>#N/A</v>
      </c>
      <c r="AK255" s="66">
        <f>SUMIFS(Cost!$E:$E,Cost!$B:$B,Blackvue!$B$255,Cost!$C:$C,Blackvue!O255)</f>
        <v>0</v>
      </c>
      <c r="AL255" s="66">
        <f>SUMIFS(Cost!$E:$E,Cost!$B:$B,Blackvue!$B$255,Cost!$C:$C,Blackvue!P255)</f>
        <v>0</v>
      </c>
      <c r="AM255" s="66">
        <f>SUMIFS(Cost!$E:$E,Cost!$B:$B,Blackvue!$B$255,Cost!$C:$C,Blackvue!Q255)</f>
        <v>0</v>
      </c>
      <c r="AN255" s="66">
        <f>SUMIFS(Cost!$E:$E,Cost!$B:$B,Blackvue!$B$255,Cost!$C:$C,Blackvue!R255)</f>
        <v>0</v>
      </c>
      <c r="AO255" s="66">
        <f t="shared" si="56"/>
        <v>0</v>
      </c>
      <c r="AP255" s="66">
        <f>SUMIFS(Cost!$F:$F,Cost!$B:$B,Blackvue!B255,Cost!$C:$C,Blackvue!O255)</f>
        <v>0</v>
      </c>
      <c r="AQ255" s="66">
        <f>SUMIFS(Cost!$F:$F,Cost!$B:$B,Blackvue!B255,Cost!$C:$C,Blackvue!P255)</f>
        <v>0</v>
      </c>
      <c r="AR255" s="66">
        <f>SUMIFS(Cost!$F:$F,Cost!$B:$B,Blackvue!B255,Cost!$C:$C,Blackvue!Q255)</f>
        <v>0</v>
      </c>
      <c r="AS255" s="66">
        <f>SUMIFS(Cost!$F:$F,Cost!$B:$B,Blackvue!B255,Cost!$C:$C,Blackvue!R255)</f>
        <v>0</v>
      </c>
      <c r="AT255" s="14" t="str">
        <f t="shared" si="57"/>
        <v/>
      </c>
    </row>
    <row r="256" spans="1:46" ht="15.75" thickBot="1">
      <c r="A256" s="41">
        <v>249</v>
      </c>
      <c r="B256" s="42" t="str">
        <f>IFERROR(VLOOKUP(AT256,Model!$A$3:$B$63,2,FALSE),"")</f>
        <v/>
      </c>
      <c r="C256" s="77"/>
      <c r="D256" s="45"/>
      <c r="E256" s="45"/>
      <c r="F256" s="45"/>
      <c r="G256" s="45"/>
      <c r="H256" s="45"/>
      <c r="I256" s="45"/>
      <c r="J256" s="45"/>
      <c r="K256" s="45"/>
      <c r="L256" s="45"/>
      <c r="M256" s="45"/>
      <c r="N256" s="42"/>
      <c r="O256" s="42"/>
      <c r="P256" s="42"/>
      <c r="Q256" s="42"/>
      <c r="R256" s="42"/>
      <c r="S256" s="66">
        <f t="shared" si="44"/>
        <v>0</v>
      </c>
      <c r="T256" s="66">
        <f t="shared" si="45"/>
        <v>0</v>
      </c>
      <c r="U256" s="66">
        <f t="shared" si="46"/>
        <v>0</v>
      </c>
      <c r="V256" s="66">
        <f t="shared" si="47"/>
        <v>0</v>
      </c>
      <c r="W256" s="66">
        <f t="shared" si="48"/>
        <v>0</v>
      </c>
      <c r="X256" s="43" t="str">
        <f t="shared" ca="1" si="49"/>
        <v/>
      </c>
      <c r="Y256" s="44" t="str">
        <f t="shared" ca="1" si="58"/>
        <v/>
      </c>
      <c r="Z256" s="160"/>
      <c r="AA256" s="160"/>
      <c r="AB256" s="160"/>
      <c r="AC256" s="160"/>
      <c r="AD256" s="160"/>
      <c r="AE256" s="160"/>
      <c r="AF256" s="63" t="e">
        <f t="shared" si="51"/>
        <v>#N/A</v>
      </c>
      <c r="AG256" s="63" t="e">
        <f t="shared" si="52"/>
        <v>#N/A</v>
      </c>
      <c r="AH256" s="64" t="e">
        <f t="shared" si="59"/>
        <v>#N/A</v>
      </c>
      <c r="AI256" s="65">
        <f t="shared" ca="1" si="54"/>
        <v>44511</v>
      </c>
      <c r="AJ256" s="66" t="e">
        <f t="shared" ca="1" si="60"/>
        <v>#N/A</v>
      </c>
      <c r="AK256" s="66">
        <f>SUMIFS(Cost!$E:$E,Cost!$B:$B,Blackvue!$B$256,Cost!$C:$C,Blackvue!O256)</f>
        <v>0</v>
      </c>
      <c r="AL256" s="66">
        <f>SUMIFS(Cost!$E:$E,Cost!$B:$B,Blackvue!$B$256,Cost!$C:$C,Blackvue!P256)</f>
        <v>0</v>
      </c>
      <c r="AM256" s="66">
        <f>SUMIFS(Cost!$E:$E,Cost!$B:$B,Blackvue!$B$256,Cost!$C:$C,Blackvue!Q256)</f>
        <v>0</v>
      </c>
      <c r="AN256" s="66">
        <f>SUMIFS(Cost!$E:$E,Cost!$B:$B,Blackvue!$B$256,Cost!$C:$C,Blackvue!R256)</f>
        <v>0</v>
      </c>
      <c r="AO256" s="66">
        <f t="shared" si="56"/>
        <v>0</v>
      </c>
      <c r="AP256" s="66">
        <f>SUMIFS(Cost!$F:$F,Cost!$B:$B,Blackvue!B256,Cost!$C:$C,Blackvue!O256)</f>
        <v>0</v>
      </c>
      <c r="AQ256" s="66">
        <f>SUMIFS(Cost!$F:$F,Cost!$B:$B,Blackvue!B256,Cost!$C:$C,Blackvue!P256)</f>
        <v>0</v>
      </c>
      <c r="AR256" s="66">
        <f>SUMIFS(Cost!$F:$F,Cost!$B:$B,Blackvue!B256,Cost!$C:$C,Blackvue!Q256)</f>
        <v>0</v>
      </c>
      <c r="AS256" s="66">
        <f>SUMIFS(Cost!$F:$F,Cost!$B:$B,Blackvue!B256,Cost!$C:$C,Blackvue!R256)</f>
        <v>0</v>
      </c>
      <c r="AT256" s="14" t="str">
        <f t="shared" si="57"/>
        <v/>
      </c>
    </row>
    <row r="257" spans="1:46" ht="15.75" thickBot="1">
      <c r="A257" s="41">
        <v>250</v>
      </c>
      <c r="B257" s="42" t="str">
        <f>IFERROR(VLOOKUP(AT257,Model!$A$3:$B$63,2,FALSE),"")</f>
        <v/>
      </c>
      <c r="C257" s="77"/>
      <c r="D257" s="45"/>
      <c r="E257" s="45"/>
      <c r="F257" s="45"/>
      <c r="G257" s="45"/>
      <c r="H257" s="45"/>
      <c r="I257" s="45"/>
      <c r="J257" s="45"/>
      <c r="K257" s="45"/>
      <c r="L257" s="45"/>
      <c r="M257" s="45"/>
      <c r="N257" s="42"/>
      <c r="O257" s="42"/>
      <c r="P257" s="42"/>
      <c r="Q257" s="42"/>
      <c r="R257" s="42"/>
      <c r="S257" s="66">
        <f t="shared" si="44"/>
        <v>0</v>
      </c>
      <c r="T257" s="66">
        <f t="shared" si="45"/>
        <v>0</v>
      </c>
      <c r="U257" s="66">
        <f t="shared" si="46"/>
        <v>0</v>
      </c>
      <c r="V257" s="66">
        <f t="shared" si="47"/>
        <v>0</v>
      </c>
      <c r="W257" s="66">
        <f t="shared" si="48"/>
        <v>0</v>
      </c>
      <c r="X257" s="43" t="str">
        <f t="shared" ca="1" si="49"/>
        <v/>
      </c>
      <c r="Y257" s="44" t="str">
        <f t="shared" ca="1" si="58"/>
        <v/>
      </c>
      <c r="Z257" s="160"/>
      <c r="AA257" s="160"/>
      <c r="AB257" s="160"/>
      <c r="AC257" s="160"/>
      <c r="AD257" s="160"/>
      <c r="AE257" s="160"/>
      <c r="AF257" s="63" t="e">
        <f t="shared" si="51"/>
        <v>#N/A</v>
      </c>
      <c r="AG257" s="63" t="e">
        <f t="shared" si="52"/>
        <v>#N/A</v>
      </c>
      <c r="AH257" s="64" t="e">
        <f t="shared" si="59"/>
        <v>#N/A</v>
      </c>
      <c r="AI257" s="65">
        <f t="shared" ca="1" si="54"/>
        <v>44511</v>
      </c>
      <c r="AJ257" s="66" t="e">
        <f t="shared" ca="1" si="60"/>
        <v>#N/A</v>
      </c>
      <c r="AK257" s="66">
        <f>SUMIFS(Cost!$E:$E,Cost!$B:$B,Blackvue!$B$257,Cost!$C:$C,Blackvue!O257)</f>
        <v>0</v>
      </c>
      <c r="AL257" s="66">
        <f>SUMIFS(Cost!$E:$E,Cost!$B:$B,Blackvue!$B$257,Cost!$C:$C,Blackvue!P257)</f>
        <v>0</v>
      </c>
      <c r="AM257" s="66">
        <f>SUMIFS(Cost!$E:$E,Cost!$B:$B,Blackvue!$B$257,Cost!$C:$C,Blackvue!Q257)</f>
        <v>0</v>
      </c>
      <c r="AN257" s="66">
        <f>SUMIFS(Cost!$E:$E,Cost!$B:$B,Blackvue!$B$257,Cost!$C:$C,Blackvue!R257)</f>
        <v>0</v>
      </c>
      <c r="AO257" s="66">
        <f t="shared" si="56"/>
        <v>0</v>
      </c>
      <c r="AP257" s="66">
        <f>SUMIFS(Cost!$F:$F,Cost!$B:$B,Blackvue!B257,Cost!$C:$C,Blackvue!O257)</f>
        <v>0</v>
      </c>
      <c r="AQ257" s="66">
        <f>SUMIFS(Cost!$F:$F,Cost!$B:$B,Blackvue!B257,Cost!$C:$C,Blackvue!P257)</f>
        <v>0</v>
      </c>
      <c r="AR257" s="66">
        <f>SUMIFS(Cost!$F:$F,Cost!$B:$B,Blackvue!B257,Cost!$C:$C,Blackvue!Q257)</f>
        <v>0</v>
      </c>
      <c r="AS257" s="66">
        <f>SUMIFS(Cost!$F:$F,Cost!$B:$B,Blackvue!B257,Cost!$C:$C,Blackvue!R257)</f>
        <v>0</v>
      </c>
      <c r="AT257" s="14" t="str">
        <f t="shared" si="57"/>
        <v/>
      </c>
    </row>
    <row r="258" spans="1:46" ht="15.75" thickBot="1">
      <c r="A258" s="41">
        <v>251</v>
      </c>
      <c r="B258" s="42" t="str">
        <f>IFERROR(VLOOKUP(AT258,Model!$A$3:$B$63,2,FALSE),"")</f>
        <v/>
      </c>
      <c r="C258" s="77"/>
      <c r="D258" s="45"/>
      <c r="E258" s="45"/>
      <c r="F258" s="45"/>
      <c r="G258" s="45"/>
      <c r="H258" s="45"/>
      <c r="I258" s="45"/>
      <c r="J258" s="45"/>
      <c r="K258" s="45"/>
      <c r="L258" s="45"/>
      <c r="M258" s="45"/>
      <c r="N258" s="42"/>
      <c r="O258" s="42"/>
      <c r="P258" s="42"/>
      <c r="Q258" s="42"/>
      <c r="R258" s="42"/>
      <c r="S258" s="66">
        <f t="shared" si="44"/>
        <v>0</v>
      </c>
      <c r="T258" s="66">
        <f t="shared" si="45"/>
        <v>0</v>
      </c>
      <c r="U258" s="66">
        <f t="shared" si="46"/>
        <v>0</v>
      </c>
      <c r="V258" s="66">
        <f t="shared" si="47"/>
        <v>0</v>
      </c>
      <c r="W258" s="66">
        <f t="shared" si="48"/>
        <v>0</v>
      </c>
      <c r="X258" s="43" t="str">
        <f t="shared" ca="1" si="49"/>
        <v/>
      </c>
      <c r="Y258" s="44" t="str">
        <f t="shared" ca="1" si="58"/>
        <v/>
      </c>
      <c r="Z258" s="160"/>
      <c r="AA258" s="160"/>
      <c r="AB258" s="160"/>
      <c r="AC258" s="160"/>
      <c r="AD258" s="160"/>
      <c r="AE258" s="160"/>
      <c r="AF258" s="63" t="e">
        <f t="shared" si="51"/>
        <v>#N/A</v>
      </c>
      <c r="AG258" s="63" t="e">
        <f t="shared" si="52"/>
        <v>#N/A</v>
      </c>
      <c r="AH258" s="64" t="e">
        <f t="shared" si="59"/>
        <v>#N/A</v>
      </c>
      <c r="AI258" s="65">
        <f t="shared" ca="1" si="54"/>
        <v>44511</v>
      </c>
      <c r="AJ258" s="66" t="e">
        <f t="shared" ca="1" si="60"/>
        <v>#N/A</v>
      </c>
      <c r="AK258" s="66">
        <f>SUMIFS(Cost!$E:$E,Cost!$B:$B,Blackvue!$B$258,Cost!$C:$C,Blackvue!O258)</f>
        <v>0</v>
      </c>
      <c r="AL258" s="66">
        <f>SUMIFS(Cost!$E:$E,Cost!$B:$B,Blackvue!$B$258,Cost!$C:$C,Blackvue!P258)</f>
        <v>0</v>
      </c>
      <c r="AM258" s="66">
        <f>SUMIFS(Cost!$E:$E,Cost!$B:$B,Blackvue!$B$258,Cost!$C:$C,Blackvue!Q258)</f>
        <v>0</v>
      </c>
      <c r="AN258" s="66">
        <f>SUMIFS(Cost!$E:$E,Cost!$B:$B,Blackvue!$B$258,Cost!$C:$C,Blackvue!R258)</f>
        <v>0</v>
      </c>
      <c r="AO258" s="66">
        <f t="shared" si="56"/>
        <v>0</v>
      </c>
      <c r="AP258" s="66">
        <f>SUMIFS(Cost!$F:$F,Cost!$B:$B,Blackvue!B258,Cost!$C:$C,Blackvue!O258)</f>
        <v>0</v>
      </c>
      <c r="AQ258" s="66">
        <f>SUMIFS(Cost!$F:$F,Cost!$B:$B,Blackvue!B258,Cost!$C:$C,Blackvue!P258)</f>
        <v>0</v>
      </c>
      <c r="AR258" s="66">
        <f>SUMIFS(Cost!$F:$F,Cost!$B:$B,Blackvue!B258,Cost!$C:$C,Blackvue!Q258)</f>
        <v>0</v>
      </c>
      <c r="AS258" s="66">
        <f>SUMIFS(Cost!$F:$F,Cost!$B:$B,Blackvue!B258,Cost!$C:$C,Blackvue!R258)</f>
        <v>0</v>
      </c>
      <c r="AT258" s="14" t="str">
        <f t="shared" si="57"/>
        <v/>
      </c>
    </row>
    <row r="259" spans="1:46" ht="15.75" thickBot="1">
      <c r="A259" s="41">
        <v>252</v>
      </c>
      <c r="B259" s="42" t="str">
        <f>IFERROR(VLOOKUP(AT259,Model!$A$3:$B$63,2,FALSE),"")</f>
        <v/>
      </c>
      <c r="C259" s="77"/>
      <c r="D259" s="45"/>
      <c r="E259" s="45"/>
      <c r="F259" s="45"/>
      <c r="G259" s="45"/>
      <c r="H259" s="45"/>
      <c r="I259" s="45"/>
      <c r="J259" s="45"/>
      <c r="K259" s="45"/>
      <c r="L259" s="45"/>
      <c r="M259" s="45"/>
      <c r="N259" s="42"/>
      <c r="O259" s="42"/>
      <c r="P259" s="42"/>
      <c r="Q259" s="42"/>
      <c r="R259" s="42"/>
      <c r="S259" s="66">
        <f t="shared" si="44"/>
        <v>0</v>
      </c>
      <c r="T259" s="66">
        <f t="shared" si="45"/>
        <v>0</v>
      </c>
      <c r="U259" s="66">
        <f t="shared" si="46"/>
        <v>0</v>
      </c>
      <c r="V259" s="66">
        <f t="shared" si="47"/>
        <v>0</v>
      </c>
      <c r="W259" s="66">
        <f t="shared" si="48"/>
        <v>0</v>
      </c>
      <c r="X259" s="43" t="str">
        <f t="shared" ca="1" si="49"/>
        <v/>
      </c>
      <c r="Y259" s="44" t="str">
        <f t="shared" ca="1" si="58"/>
        <v/>
      </c>
      <c r="Z259" s="160"/>
      <c r="AA259" s="160"/>
      <c r="AB259" s="160"/>
      <c r="AC259" s="160"/>
      <c r="AD259" s="160"/>
      <c r="AE259" s="160"/>
      <c r="AF259" s="63" t="e">
        <f t="shared" si="51"/>
        <v>#N/A</v>
      </c>
      <c r="AG259" s="63" t="e">
        <f t="shared" si="52"/>
        <v>#N/A</v>
      </c>
      <c r="AH259" s="64" t="e">
        <f t="shared" si="59"/>
        <v>#N/A</v>
      </c>
      <c r="AI259" s="65">
        <f t="shared" ca="1" si="54"/>
        <v>44511</v>
      </c>
      <c r="AJ259" s="66" t="e">
        <f t="shared" ca="1" si="60"/>
        <v>#N/A</v>
      </c>
      <c r="AK259" s="66">
        <f>SUMIFS(Cost!$E:$E,Cost!$B:$B,Blackvue!$B$259,Cost!$C:$C,Blackvue!O259)</f>
        <v>0</v>
      </c>
      <c r="AL259" s="66">
        <f>SUMIFS(Cost!$E:$E,Cost!$B:$B,Blackvue!$B$259,Cost!$C:$C,Blackvue!P259)</f>
        <v>0</v>
      </c>
      <c r="AM259" s="66">
        <f>SUMIFS(Cost!$E:$E,Cost!$B:$B,Blackvue!$B$259,Cost!$C:$C,Blackvue!Q259)</f>
        <v>0</v>
      </c>
      <c r="AN259" s="66">
        <f>SUMIFS(Cost!$E:$E,Cost!$B:$B,Blackvue!$B$259,Cost!$C:$C,Blackvue!R259)</f>
        <v>0</v>
      </c>
      <c r="AO259" s="66">
        <f t="shared" si="56"/>
        <v>0</v>
      </c>
      <c r="AP259" s="66">
        <f>SUMIFS(Cost!$F:$F,Cost!$B:$B,Blackvue!B259,Cost!$C:$C,Blackvue!O259)</f>
        <v>0</v>
      </c>
      <c r="AQ259" s="66">
        <f>SUMIFS(Cost!$F:$F,Cost!$B:$B,Blackvue!B259,Cost!$C:$C,Blackvue!P259)</f>
        <v>0</v>
      </c>
      <c r="AR259" s="66">
        <f>SUMIFS(Cost!$F:$F,Cost!$B:$B,Blackvue!B259,Cost!$C:$C,Blackvue!Q259)</f>
        <v>0</v>
      </c>
      <c r="AS259" s="66">
        <f>SUMIFS(Cost!$F:$F,Cost!$B:$B,Blackvue!B259,Cost!$C:$C,Blackvue!R259)</f>
        <v>0</v>
      </c>
      <c r="AT259" s="14" t="str">
        <f t="shared" si="57"/>
        <v/>
      </c>
    </row>
    <row r="260" spans="1:46" ht="15.75" thickBot="1">
      <c r="A260" s="41">
        <v>253</v>
      </c>
      <c r="B260" s="42" t="str">
        <f>IFERROR(VLOOKUP(AT260,Model!$A$3:$B$63,2,FALSE),"")</f>
        <v/>
      </c>
      <c r="C260" s="77"/>
      <c r="D260" s="45"/>
      <c r="E260" s="45"/>
      <c r="F260" s="45"/>
      <c r="G260" s="45"/>
      <c r="H260" s="45"/>
      <c r="I260" s="45"/>
      <c r="J260" s="45"/>
      <c r="K260" s="45"/>
      <c r="L260" s="45"/>
      <c r="M260" s="45"/>
      <c r="N260" s="42"/>
      <c r="O260" s="42"/>
      <c r="P260" s="42"/>
      <c r="Q260" s="42"/>
      <c r="R260" s="42"/>
      <c r="S260" s="66">
        <f t="shared" si="44"/>
        <v>0</v>
      </c>
      <c r="T260" s="66">
        <f t="shared" si="45"/>
        <v>0</v>
      </c>
      <c r="U260" s="66">
        <f t="shared" si="46"/>
        <v>0</v>
      </c>
      <c r="V260" s="66">
        <f t="shared" si="47"/>
        <v>0</v>
      </c>
      <c r="W260" s="66">
        <f t="shared" si="48"/>
        <v>0</v>
      </c>
      <c r="X260" s="43" t="str">
        <f t="shared" ca="1" si="49"/>
        <v/>
      </c>
      <c r="Y260" s="44" t="str">
        <f t="shared" ca="1" si="58"/>
        <v/>
      </c>
      <c r="Z260" s="160"/>
      <c r="AA260" s="160"/>
      <c r="AB260" s="160"/>
      <c r="AC260" s="160"/>
      <c r="AD260" s="160"/>
      <c r="AE260" s="160"/>
      <c r="AF260" s="63" t="e">
        <f t="shared" si="51"/>
        <v>#N/A</v>
      </c>
      <c r="AG260" s="63" t="e">
        <f t="shared" si="52"/>
        <v>#N/A</v>
      </c>
      <c r="AH260" s="64" t="e">
        <f t="shared" si="59"/>
        <v>#N/A</v>
      </c>
      <c r="AI260" s="65">
        <f t="shared" ca="1" si="54"/>
        <v>44511</v>
      </c>
      <c r="AJ260" s="66" t="e">
        <f t="shared" ca="1" si="60"/>
        <v>#N/A</v>
      </c>
      <c r="AK260" s="66">
        <f>SUMIFS(Cost!$E:$E,Cost!$B:$B,Blackvue!$B$260,Cost!$C:$C,Blackvue!O260)</f>
        <v>0</v>
      </c>
      <c r="AL260" s="66">
        <f>SUMIFS(Cost!$E:$E,Cost!$B:$B,Blackvue!$B$260,Cost!$C:$C,Blackvue!P260)</f>
        <v>0</v>
      </c>
      <c r="AM260" s="66">
        <f>SUMIFS(Cost!$E:$E,Cost!$B:$B,Blackvue!$B$260,Cost!$C:$C,Blackvue!Q260)</f>
        <v>0</v>
      </c>
      <c r="AN260" s="66">
        <f>SUMIFS(Cost!$E:$E,Cost!$B:$B,Blackvue!$B$260,Cost!$C:$C,Blackvue!R260)</f>
        <v>0</v>
      </c>
      <c r="AO260" s="66">
        <f t="shared" si="56"/>
        <v>0</v>
      </c>
      <c r="AP260" s="66">
        <f>SUMIFS(Cost!$F:$F,Cost!$B:$B,Blackvue!B260,Cost!$C:$C,Blackvue!O260)</f>
        <v>0</v>
      </c>
      <c r="AQ260" s="66">
        <f>SUMIFS(Cost!$F:$F,Cost!$B:$B,Blackvue!B260,Cost!$C:$C,Blackvue!P260)</f>
        <v>0</v>
      </c>
      <c r="AR260" s="66">
        <f>SUMIFS(Cost!$F:$F,Cost!$B:$B,Blackvue!B260,Cost!$C:$C,Blackvue!Q260)</f>
        <v>0</v>
      </c>
      <c r="AS260" s="66">
        <f>SUMIFS(Cost!$F:$F,Cost!$B:$B,Blackvue!B260,Cost!$C:$C,Blackvue!R260)</f>
        <v>0</v>
      </c>
      <c r="AT260" s="14" t="str">
        <f t="shared" si="57"/>
        <v/>
      </c>
    </row>
    <row r="261" spans="1:46" ht="15.75" thickBot="1">
      <c r="A261" s="41">
        <v>254</v>
      </c>
      <c r="B261" s="42" t="str">
        <f>IFERROR(VLOOKUP(AT261,Model!$A$3:$B$63,2,FALSE),"")</f>
        <v/>
      </c>
      <c r="C261" s="77"/>
      <c r="D261" s="45"/>
      <c r="E261" s="45"/>
      <c r="F261" s="45"/>
      <c r="G261" s="45"/>
      <c r="H261" s="45"/>
      <c r="I261" s="45"/>
      <c r="J261" s="45"/>
      <c r="K261" s="45"/>
      <c r="L261" s="45"/>
      <c r="M261" s="45"/>
      <c r="N261" s="42"/>
      <c r="O261" s="42"/>
      <c r="P261" s="42"/>
      <c r="Q261" s="42"/>
      <c r="R261" s="42"/>
      <c r="S261" s="66">
        <f t="shared" si="44"/>
        <v>0</v>
      </c>
      <c r="T261" s="66">
        <f t="shared" si="45"/>
        <v>0</v>
      </c>
      <c r="U261" s="66">
        <f t="shared" si="46"/>
        <v>0</v>
      </c>
      <c r="V261" s="66">
        <f t="shared" si="47"/>
        <v>0</v>
      </c>
      <c r="W261" s="66">
        <f t="shared" si="48"/>
        <v>0</v>
      </c>
      <c r="X261" s="43" t="str">
        <f t="shared" ca="1" si="49"/>
        <v/>
      </c>
      <c r="Y261" s="44" t="str">
        <f t="shared" ca="1" si="58"/>
        <v/>
      </c>
      <c r="Z261" s="160"/>
      <c r="AA261" s="160"/>
      <c r="AB261" s="160"/>
      <c r="AC261" s="160"/>
      <c r="AD261" s="160"/>
      <c r="AE261" s="160"/>
      <c r="AF261" s="63" t="e">
        <f t="shared" si="51"/>
        <v>#N/A</v>
      </c>
      <c r="AG261" s="63" t="e">
        <f t="shared" si="52"/>
        <v>#N/A</v>
      </c>
      <c r="AH261" s="64" t="e">
        <f t="shared" si="59"/>
        <v>#N/A</v>
      </c>
      <c r="AI261" s="65">
        <f t="shared" ca="1" si="54"/>
        <v>44511</v>
      </c>
      <c r="AJ261" s="66" t="e">
        <f t="shared" ca="1" si="60"/>
        <v>#N/A</v>
      </c>
      <c r="AK261" s="66">
        <f>SUMIFS(Cost!$E:$E,Cost!$B:$B,Blackvue!$B$261,Cost!$C:$C,Blackvue!O261)</f>
        <v>0</v>
      </c>
      <c r="AL261" s="66">
        <f>SUMIFS(Cost!$E:$E,Cost!$B:$B,Blackvue!$B$261,Cost!$C:$C,Blackvue!P261)</f>
        <v>0</v>
      </c>
      <c r="AM261" s="66">
        <f>SUMIFS(Cost!$E:$E,Cost!$B:$B,Blackvue!$B$261,Cost!$C:$C,Blackvue!Q261)</f>
        <v>0</v>
      </c>
      <c r="AN261" s="66">
        <f>SUMIFS(Cost!$E:$E,Cost!$B:$B,Blackvue!$B$261,Cost!$C:$C,Blackvue!R261)</f>
        <v>0</v>
      </c>
      <c r="AO261" s="66">
        <f t="shared" si="56"/>
        <v>0</v>
      </c>
      <c r="AP261" s="66">
        <f>SUMIFS(Cost!$F:$F,Cost!$B:$B,Blackvue!B261,Cost!$C:$C,Blackvue!O261)</f>
        <v>0</v>
      </c>
      <c r="AQ261" s="66">
        <f>SUMIFS(Cost!$F:$F,Cost!$B:$B,Blackvue!B261,Cost!$C:$C,Blackvue!P261)</f>
        <v>0</v>
      </c>
      <c r="AR261" s="66">
        <f>SUMIFS(Cost!$F:$F,Cost!$B:$B,Blackvue!B261,Cost!$C:$C,Blackvue!Q261)</f>
        <v>0</v>
      </c>
      <c r="AS261" s="66">
        <f>SUMIFS(Cost!$F:$F,Cost!$B:$B,Blackvue!B261,Cost!$C:$C,Blackvue!R261)</f>
        <v>0</v>
      </c>
      <c r="AT261" s="14" t="str">
        <f t="shared" si="57"/>
        <v/>
      </c>
    </row>
    <row r="262" spans="1:46" ht="15.75" thickBot="1">
      <c r="A262" s="41">
        <v>255</v>
      </c>
      <c r="B262" s="42" t="str">
        <f>IFERROR(VLOOKUP(AT262,Model!$A$3:$B$63,2,FALSE),"")</f>
        <v/>
      </c>
      <c r="C262" s="77"/>
      <c r="D262" s="45"/>
      <c r="E262" s="45"/>
      <c r="F262" s="45"/>
      <c r="G262" s="45"/>
      <c r="H262" s="45"/>
      <c r="I262" s="45"/>
      <c r="J262" s="45"/>
      <c r="K262" s="45"/>
      <c r="L262" s="45"/>
      <c r="M262" s="45"/>
      <c r="N262" s="42"/>
      <c r="O262" s="42"/>
      <c r="P262" s="42"/>
      <c r="Q262" s="42"/>
      <c r="R262" s="42"/>
      <c r="S262" s="66">
        <f t="shared" si="44"/>
        <v>0</v>
      </c>
      <c r="T262" s="66">
        <f t="shared" si="45"/>
        <v>0</v>
      </c>
      <c r="U262" s="66">
        <f t="shared" si="46"/>
        <v>0</v>
      </c>
      <c r="V262" s="66">
        <f t="shared" si="47"/>
        <v>0</v>
      </c>
      <c r="W262" s="66">
        <f t="shared" si="48"/>
        <v>0</v>
      </c>
      <c r="X262" s="43" t="str">
        <f t="shared" ca="1" si="49"/>
        <v/>
      </c>
      <c r="Y262" s="44" t="str">
        <f t="shared" ca="1" si="58"/>
        <v/>
      </c>
      <c r="Z262" s="160"/>
      <c r="AA262" s="160"/>
      <c r="AB262" s="160"/>
      <c r="AC262" s="160"/>
      <c r="AD262" s="160"/>
      <c r="AE262" s="160"/>
      <c r="AF262" s="63" t="e">
        <f t="shared" si="51"/>
        <v>#N/A</v>
      </c>
      <c r="AG262" s="63" t="e">
        <f t="shared" si="52"/>
        <v>#N/A</v>
      </c>
      <c r="AH262" s="64" t="e">
        <f t="shared" si="59"/>
        <v>#N/A</v>
      </c>
      <c r="AI262" s="65">
        <f t="shared" ca="1" si="54"/>
        <v>44511</v>
      </c>
      <c r="AJ262" s="66" t="e">
        <f t="shared" ca="1" si="60"/>
        <v>#N/A</v>
      </c>
      <c r="AK262" s="66">
        <f>SUMIFS(Cost!$E:$E,Cost!$B:$B,Blackvue!$B$262,Cost!$C:$C,Blackvue!O262)</f>
        <v>0</v>
      </c>
      <c r="AL262" s="66">
        <f>SUMIFS(Cost!$E:$E,Cost!$B:$B,Blackvue!$B$262,Cost!$C:$C,Blackvue!P262)</f>
        <v>0</v>
      </c>
      <c r="AM262" s="66">
        <f>SUMIFS(Cost!$E:$E,Cost!$B:$B,Blackvue!$B$262,Cost!$C:$C,Blackvue!Q262)</f>
        <v>0</v>
      </c>
      <c r="AN262" s="66">
        <f>SUMIFS(Cost!$E:$E,Cost!$B:$B,Blackvue!$B$262,Cost!$C:$C,Blackvue!R262)</f>
        <v>0</v>
      </c>
      <c r="AO262" s="66">
        <f t="shared" si="56"/>
        <v>0</v>
      </c>
      <c r="AP262" s="66">
        <f>SUMIFS(Cost!$F:$F,Cost!$B:$B,Blackvue!B262,Cost!$C:$C,Blackvue!O262)</f>
        <v>0</v>
      </c>
      <c r="AQ262" s="66">
        <f>SUMIFS(Cost!$F:$F,Cost!$B:$B,Blackvue!B262,Cost!$C:$C,Blackvue!P262)</f>
        <v>0</v>
      </c>
      <c r="AR262" s="66">
        <f>SUMIFS(Cost!$F:$F,Cost!$B:$B,Blackvue!B262,Cost!$C:$C,Blackvue!Q262)</f>
        <v>0</v>
      </c>
      <c r="AS262" s="66">
        <f>SUMIFS(Cost!$F:$F,Cost!$B:$B,Blackvue!B262,Cost!$C:$C,Blackvue!R262)</f>
        <v>0</v>
      </c>
      <c r="AT262" s="14" t="str">
        <f t="shared" si="57"/>
        <v/>
      </c>
    </row>
    <row r="263" spans="1:46" ht="15.75" thickBot="1">
      <c r="A263" s="41">
        <v>256</v>
      </c>
      <c r="B263" s="42" t="str">
        <f>IFERROR(VLOOKUP(AT263,Model!$A$3:$B$63,2,FALSE),"")</f>
        <v/>
      </c>
      <c r="C263" s="77"/>
      <c r="D263" s="45"/>
      <c r="E263" s="45"/>
      <c r="F263" s="45"/>
      <c r="G263" s="45"/>
      <c r="H263" s="45"/>
      <c r="I263" s="45"/>
      <c r="J263" s="45"/>
      <c r="K263" s="45"/>
      <c r="L263" s="45"/>
      <c r="M263" s="45"/>
      <c r="N263" s="42"/>
      <c r="O263" s="42"/>
      <c r="P263" s="42"/>
      <c r="Q263" s="42"/>
      <c r="R263" s="42"/>
      <c r="S263" s="66">
        <f t="shared" si="44"/>
        <v>0</v>
      </c>
      <c r="T263" s="66">
        <f t="shared" si="45"/>
        <v>0</v>
      </c>
      <c r="U263" s="66">
        <f t="shared" si="46"/>
        <v>0</v>
      </c>
      <c r="V263" s="66">
        <f t="shared" si="47"/>
        <v>0</v>
      </c>
      <c r="W263" s="66">
        <f t="shared" si="48"/>
        <v>0</v>
      </c>
      <c r="X263" s="43" t="str">
        <f t="shared" ca="1" si="49"/>
        <v/>
      </c>
      <c r="Y263" s="44" t="str">
        <f t="shared" ca="1" si="58"/>
        <v/>
      </c>
      <c r="Z263" s="160"/>
      <c r="AA263" s="160"/>
      <c r="AB263" s="160"/>
      <c r="AC263" s="160"/>
      <c r="AD263" s="160"/>
      <c r="AE263" s="160"/>
      <c r="AF263" s="63" t="e">
        <f t="shared" si="51"/>
        <v>#N/A</v>
      </c>
      <c r="AG263" s="63" t="e">
        <f t="shared" si="52"/>
        <v>#N/A</v>
      </c>
      <c r="AH263" s="64" t="e">
        <f t="shared" si="59"/>
        <v>#N/A</v>
      </c>
      <c r="AI263" s="65">
        <f t="shared" ca="1" si="54"/>
        <v>44511</v>
      </c>
      <c r="AJ263" s="66" t="e">
        <f t="shared" ca="1" si="60"/>
        <v>#N/A</v>
      </c>
      <c r="AK263" s="66">
        <f>SUMIFS(Cost!$E:$E,Cost!$B:$B,Blackvue!$B$263,Cost!$C:$C,Blackvue!O263)</f>
        <v>0</v>
      </c>
      <c r="AL263" s="66">
        <f>SUMIFS(Cost!$E:$E,Cost!$B:$B,Blackvue!$B$263,Cost!$C:$C,Blackvue!P263)</f>
        <v>0</v>
      </c>
      <c r="AM263" s="66">
        <f>SUMIFS(Cost!$E:$E,Cost!$B:$B,Blackvue!$B$263,Cost!$C:$C,Blackvue!Q263)</f>
        <v>0</v>
      </c>
      <c r="AN263" s="66">
        <f>SUMIFS(Cost!$E:$E,Cost!$B:$B,Blackvue!$B$263,Cost!$C:$C,Blackvue!R263)</f>
        <v>0</v>
      </c>
      <c r="AO263" s="66">
        <f t="shared" si="56"/>
        <v>0</v>
      </c>
      <c r="AP263" s="66">
        <f>SUMIFS(Cost!$F:$F,Cost!$B:$B,Blackvue!B263,Cost!$C:$C,Blackvue!O263)</f>
        <v>0</v>
      </c>
      <c r="AQ263" s="66">
        <f>SUMIFS(Cost!$F:$F,Cost!$B:$B,Blackvue!B263,Cost!$C:$C,Blackvue!P263)</f>
        <v>0</v>
      </c>
      <c r="AR263" s="66">
        <f>SUMIFS(Cost!$F:$F,Cost!$B:$B,Blackvue!B263,Cost!$C:$C,Blackvue!Q263)</f>
        <v>0</v>
      </c>
      <c r="AS263" s="66">
        <f>SUMIFS(Cost!$F:$F,Cost!$B:$B,Blackvue!B263,Cost!$C:$C,Blackvue!R263)</f>
        <v>0</v>
      </c>
      <c r="AT263" s="14" t="str">
        <f t="shared" si="57"/>
        <v/>
      </c>
    </row>
    <row r="264" spans="1:46" ht="15.75" thickBot="1">
      <c r="A264" s="41">
        <v>257</v>
      </c>
      <c r="B264" s="42" t="str">
        <f>IFERROR(VLOOKUP(AT264,Model!$A$3:$B$63,2,FALSE),"")</f>
        <v/>
      </c>
      <c r="C264" s="77"/>
      <c r="D264" s="45"/>
      <c r="E264" s="45"/>
      <c r="F264" s="45"/>
      <c r="G264" s="45"/>
      <c r="H264" s="45"/>
      <c r="I264" s="45"/>
      <c r="J264" s="45"/>
      <c r="K264" s="45"/>
      <c r="L264" s="45"/>
      <c r="M264" s="45"/>
      <c r="N264" s="42"/>
      <c r="O264" s="42"/>
      <c r="P264" s="42"/>
      <c r="Q264" s="42"/>
      <c r="R264" s="42"/>
      <c r="S264" s="66">
        <f t="shared" si="44"/>
        <v>0</v>
      </c>
      <c r="T264" s="66">
        <f t="shared" si="45"/>
        <v>0</v>
      </c>
      <c r="U264" s="66">
        <f t="shared" si="46"/>
        <v>0</v>
      </c>
      <c r="V264" s="66">
        <f t="shared" si="47"/>
        <v>0</v>
      </c>
      <c r="W264" s="66">
        <f t="shared" si="48"/>
        <v>0</v>
      </c>
      <c r="X264" s="43" t="str">
        <f t="shared" ca="1" si="49"/>
        <v/>
      </c>
      <c r="Y264" s="44" t="str">
        <f t="shared" ca="1" si="58"/>
        <v/>
      </c>
      <c r="Z264" s="160"/>
      <c r="AA264" s="160"/>
      <c r="AB264" s="160"/>
      <c r="AC264" s="160"/>
      <c r="AD264" s="160"/>
      <c r="AE264" s="160"/>
      <c r="AF264" s="63" t="e">
        <f t="shared" si="51"/>
        <v>#N/A</v>
      </c>
      <c r="AG264" s="63" t="e">
        <f t="shared" si="52"/>
        <v>#N/A</v>
      </c>
      <c r="AH264" s="64" t="e">
        <f t="shared" si="59"/>
        <v>#N/A</v>
      </c>
      <c r="AI264" s="65">
        <f t="shared" ca="1" si="54"/>
        <v>44511</v>
      </c>
      <c r="AJ264" s="66" t="e">
        <f t="shared" ca="1" si="60"/>
        <v>#N/A</v>
      </c>
      <c r="AK264" s="66">
        <f>SUMIFS(Cost!$E:$E,Cost!$B:$B,Blackvue!$B$264,Cost!$C:$C,Blackvue!O264)</f>
        <v>0</v>
      </c>
      <c r="AL264" s="66">
        <f>SUMIFS(Cost!$E:$E,Cost!$B:$B,Blackvue!$B$264,Cost!$C:$C,Blackvue!P264)</f>
        <v>0</v>
      </c>
      <c r="AM264" s="66">
        <f>SUMIFS(Cost!$E:$E,Cost!$B:$B,Blackvue!$B$264,Cost!$C:$C,Blackvue!Q264)</f>
        <v>0</v>
      </c>
      <c r="AN264" s="66">
        <f>SUMIFS(Cost!$E:$E,Cost!$B:$B,Blackvue!$B$264,Cost!$C:$C,Blackvue!R264)</f>
        <v>0</v>
      </c>
      <c r="AO264" s="66">
        <f t="shared" si="56"/>
        <v>0</v>
      </c>
      <c r="AP264" s="66">
        <f>SUMIFS(Cost!$F:$F,Cost!$B:$B,Blackvue!B264,Cost!$C:$C,Blackvue!O264)</f>
        <v>0</v>
      </c>
      <c r="AQ264" s="66">
        <f>SUMIFS(Cost!$F:$F,Cost!$B:$B,Blackvue!B264,Cost!$C:$C,Blackvue!P264)</f>
        <v>0</v>
      </c>
      <c r="AR264" s="66">
        <f>SUMIFS(Cost!$F:$F,Cost!$B:$B,Blackvue!B264,Cost!$C:$C,Blackvue!Q264)</f>
        <v>0</v>
      </c>
      <c r="AS264" s="66">
        <f>SUMIFS(Cost!$F:$F,Cost!$B:$B,Blackvue!B264,Cost!$C:$C,Blackvue!R264)</f>
        <v>0</v>
      </c>
      <c r="AT264" s="14" t="str">
        <f t="shared" si="57"/>
        <v/>
      </c>
    </row>
    <row r="265" spans="1:46" ht="15.75" thickBot="1">
      <c r="A265" s="41">
        <v>258</v>
      </c>
      <c r="B265" s="42" t="str">
        <f>IFERROR(VLOOKUP(AT265,Model!$A$3:$B$63,2,FALSE),"")</f>
        <v/>
      </c>
      <c r="C265" s="77"/>
      <c r="D265" s="45"/>
      <c r="E265" s="45"/>
      <c r="F265" s="45"/>
      <c r="G265" s="45"/>
      <c r="H265" s="45"/>
      <c r="I265" s="45"/>
      <c r="J265" s="45"/>
      <c r="K265" s="45"/>
      <c r="L265" s="45"/>
      <c r="M265" s="45"/>
      <c r="N265" s="42"/>
      <c r="O265" s="42"/>
      <c r="P265" s="42"/>
      <c r="Q265" s="42"/>
      <c r="R265" s="42"/>
      <c r="S265" s="66">
        <f t="shared" ref="S265:S307" si="61">AK265</f>
        <v>0</v>
      </c>
      <c r="T265" s="66">
        <f t="shared" ref="T265:T307" si="62">AL265</f>
        <v>0</v>
      </c>
      <c r="U265" s="66">
        <f t="shared" ref="U265:U307" si="63">AM265</f>
        <v>0</v>
      </c>
      <c r="V265" s="66">
        <f t="shared" ref="V265:V307" si="64">AN265</f>
        <v>0</v>
      </c>
      <c r="W265" s="66">
        <f t="shared" ref="W265:W307" si="65">AO265</f>
        <v>0</v>
      </c>
      <c r="X265" s="43" t="str">
        <f t="shared" ref="X265:X307" ca="1" si="66">IFERROR(IF(AJ265&gt;=16,"out",IF(AJ265&lt;16,"in")),"")</f>
        <v/>
      </c>
      <c r="Y265" s="44" t="str">
        <f t="shared" ca="1" si="58"/>
        <v/>
      </c>
      <c r="Z265" s="160"/>
      <c r="AA265" s="160"/>
      <c r="AB265" s="160"/>
      <c r="AC265" s="160"/>
      <c r="AD265" s="160"/>
      <c r="AE265" s="160"/>
      <c r="AF265" s="63" t="e">
        <f t="shared" ref="AF265:AF307" si="67">VLOOKUP(MID(C265,7,1),$BC$6:$BD$14,2,FALSE)</f>
        <v>#N/A</v>
      </c>
      <c r="AG265" s="63" t="e">
        <f t="shared" ref="AG265:AG307" si="68">VLOOKUP(MID(C265,8,1),$BE$6:$BF$17,2,FALSE)</f>
        <v>#N/A</v>
      </c>
      <c r="AH265" s="64" t="e">
        <f t="shared" si="59"/>
        <v>#N/A</v>
      </c>
      <c r="AI265" s="65">
        <f t="shared" ref="AI265:AI307" ca="1" si="69">TODAY()</f>
        <v>44511</v>
      </c>
      <c r="AJ265" s="66" t="e">
        <f t="shared" ca="1" si="60"/>
        <v>#N/A</v>
      </c>
      <c r="AK265" s="66">
        <f>SUMIFS(Cost!$E:$E,Cost!$B:$B,Blackvue!$B$265,Cost!$C:$C,Blackvue!O265)</f>
        <v>0</v>
      </c>
      <c r="AL265" s="66">
        <f>SUMIFS(Cost!$E:$E,Cost!$B:$B,Blackvue!$B$265,Cost!$C:$C,Blackvue!P265)</f>
        <v>0</v>
      </c>
      <c r="AM265" s="66">
        <f>SUMIFS(Cost!$E:$E,Cost!$B:$B,Blackvue!$B$265,Cost!$C:$C,Blackvue!Q265)</f>
        <v>0</v>
      </c>
      <c r="AN265" s="66">
        <f>SUMIFS(Cost!$E:$E,Cost!$B:$B,Blackvue!$B$265,Cost!$C:$C,Blackvue!R265)</f>
        <v>0</v>
      </c>
      <c r="AO265" s="66">
        <f t="shared" ref="AO265:AO307" si="70">MAX(AP265:AS265)</f>
        <v>0</v>
      </c>
      <c r="AP265" s="66">
        <f>SUMIFS(Cost!$F:$F,Cost!$B:$B,Blackvue!B265,Cost!$C:$C,Blackvue!O265)</f>
        <v>0</v>
      </c>
      <c r="AQ265" s="66">
        <f>SUMIFS(Cost!$F:$F,Cost!$B:$B,Blackvue!B265,Cost!$C:$C,Blackvue!P265)</f>
        <v>0</v>
      </c>
      <c r="AR265" s="66">
        <f>SUMIFS(Cost!$F:$F,Cost!$B:$B,Blackvue!B265,Cost!$C:$C,Blackvue!Q265)</f>
        <v>0</v>
      </c>
      <c r="AS265" s="66">
        <f>SUMIFS(Cost!$F:$F,Cost!$B:$B,Blackvue!B265,Cost!$C:$C,Blackvue!R265)</f>
        <v>0</v>
      </c>
      <c r="AT265" s="14" t="str">
        <f t="shared" ref="AT265:AT307" si="71">LEFT(C265,4)</f>
        <v/>
      </c>
    </row>
    <row r="266" spans="1:46" ht="15.75" thickBot="1">
      <c r="A266" s="41">
        <v>259</v>
      </c>
      <c r="B266" s="42" t="str">
        <f>IFERROR(VLOOKUP(AT266,Model!$A$3:$B$63,2,FALSE),"")</f>
        <v/>
      </c>
      <c r="C266" s="77"/>
      <c r="D266" s="45"/>
      <c r="E266" s="45"/>
      <c r="F266" s="45"/>
      <c r="G266" s="45"/>
      <c r="H266" s="45"/>
      <c r="I266" s="45"/>
      <c r="J266" s="45"/>
      <c r="K266" s="45"/>
      <c r="L266" s="45"/>
      <c r="M266" s="45"/>
      <c r="N266" s="42"/>
      <c r="O266" s="42"/>
      <c r="P266" s="42"/>
      <c r="Q266" s="42"/>
      <c r="R266" s="42"/>
      <c r="S266" s="66">
        <f t="shared" si="61"/>
        <v>0</v>
      </c>
      <c r="T266" s="66">
        <f t="shared" si="62"/>
        <v>0</v>
      </c>
      <c r="U266" s="66">
        <f t="shared" si="63"/>
        <v>0</v>
      </c>
      <c r="V266" s="66">
        <f t="shared" si="64"/>
        <v>0</v>
      </c>
      <c r="W266" s="66">
        <f t="shared" si="65"/>
        <v>0</v>
      </c>
      <c r="X266" s="43" t="str">
        <f t="shared" ca="1" si="66"/>
        <v/>
      </c>
      <c r="Y266" s="44" t="str">
        <f t="shared" ca="1" si="58"/>
        <v/>
      </c>
      <c r="Z266" s="160"/>
      <c r="AA266" s="160"/>
      <c r="AB266" s="160"/>
      <c r="AC266" s="160"/>
      <c r="AD266" s="160"/>
      <c r="AE266" s="160"/>
      <c r="AF266" s="63" t="e">
        <f t="shared" si="67"/>
        <v>#N/A</v>
      </c>
      <c r="AG266" s="63" t="e">
        <f t="shared" si="68"/>
        <v>#N/A</v>
      </c>
      <c r="AH266" s="64" t="e">
        <f t="shared" si="59"/>
        <v>#N/A</v>
      </c>
      <c r="AI266" s="65">
        <f t="shared" ca="1" si="69"/>
        <v>44511</v>
      </c>
      <c r="AJ266" s="66" t="e">
        <f t="shared" ca="1" si="60"/>
        <v>#N/A</v>
      </c>
      <c r="AK266" s="66">
        <f>SUMIFS(Cost!$E:$E,Cost!$B:$B,Blackvue!$B$266,Cost!$C:$C,Blackvue!O266)</f>
        <v>0</v>
      </c>
      <c r="AL266" s="66">
        <f>SUMIFS(Cost!$E:$E,Cost!$B:$B,Blackvue!$B$266,Cost!$C:$C,Blackvue!P266)</f>
        <v>0</v>
      </c>
      <c r="AM266" s="66">
        <f>SUMIFS(Cost!$E:$E,Cost!$B:$B,Blackvue!$B$266,Cost!$C:$C,Blackvue!Q266)</f>
        <v>0</v>
      </c>
      <c r="AN266" s="66">
        <f>SUMIFS(Cost!$E:$E,Cost!$B:$B,Blackvue!$B$266,Cost!$C:$C,Blackvue!R266)</f>
        <v>0</v>
      </c>
      <c r="AO266" s="66">
        <f t="shared" si="70"/>
        <v>0</v>
      </c>
      <c r="AP266" s="66">
        <f>SUMIFS(Cost!$F:$F,Cost!$B:$B,Blackvue!B266,Cost!$C:$C,Blackvue!O266)</f>
        <v>0</v>
      </c>
      <c r="AQ266" s="66">
        <f>SUMIFS(Cost!$F:$F,Cost!$B:$B,Blackvue!B266,Cost!$C:$C,Blackvue!P266)</f>
        <v>0</v>
      </c>
      <c r="AR266" s="66">
        <f>SUMIFS(Cost!$F:$F,Cost!$B:$B,Blackvue!B266,Cost!$C:$C,Blackvue!Q266)</f>
        <v>0</v>
      </c>
      <c r="AS266" s="66">
        <f>SUMIFS(Cost!$F:$F,Cost!$B:$B,Blackvue!B266,Cost!$C:$C,Blackvue!R266)</f>
        <v>0</v>
      </c>
      <c r="AT266" s="14" t="str">
        <f t="shared" si="71"/>
        <v/>
      </c>
    </row>
    <row r="267" spans="1:46" ht="15.75" thickBot="1">
      <c r="A267" s="41">
        <v>260</v>
      </c>
      <c r="B267" s="42" t="str">
        <f>IFERROR(VLOOKUP(AT267,Model!$A$3:$B$63,2,FALSE),"")</f>
        <v/>
      </c>
      <c r="C267" s="77"/>
      <c r="D267" s="45"/>
      <c r="E267" s="45"/>
      <c r="F267" s="45"/>
      <c r="G267" s="45"/>
      <c r="H267" s="45"/>
      <c r="I267" s="45"/>
      <c r="J267" s="45"/>
      <c r="K267" s="45"/>
      <c r="L267" s="45"/>
      <c r="M267" s="45"/>
      <c r="N267" s="42"/>
      <c r="O267" s="42"/>
      <c r="P267" s="42"/>
      <c r="Q267" s="42"/>
      <c r="R267" s="42"/>
      <c r="S267" s="66">
        <f t="shared" si="61"/>
        <v>0</v>
      </c>
      <c r="T267" s="66">
        <f t="shared" si="62"/>
        <v>0</v>
      </c>
      <c r="U267" s="66">
        <f t="shared" si="63"/>
        <v>0</v>
      </c>
      <c r="V267" s="66">
        <f t="shared" si="64"/>
        <v>0</v>
      </c>
      <c r="W267" s="66">
        <f t="shared" si="65"/>
        <v>0</v>
      </c>
      <c r="X267" s="43" t="str">
        <f t="shared" ca="1" si="66"/>
        <v/>
      </c>
      <c r="Y267" s="44" t="str">
        <f t="shared" ca="1" si="58"/>
        <v/>
      </c>
      <c r="Z267" s="160"/>
      <c r="AA267" s="160"/>
      <c r="AB267" s="160"/>
      <c r="AC267" s="160"/>
      <c r="AD267" s="160"/>
      <c r="AE267" s="160"/>
      <c r="AF267" s="63" t="e">
        <f t="shared" si="67"/>
        <v>#N/A</v>
      </c>
      <c r="AG267" s="63" t="e">
        <f t="shared" si="68"/>
        <v>#N/A</v>
      </c>
      <c r="AH267" s="64" t="e">
        <f t="shared" si="59"/>
        <v>#N/A</v>
      </c>
      <c r="AI267" s="65">
        <f t="shared" ca="1" si="69"/>
        <v>44511</v>
      </c>
      <c r="AJ267" s="66" t="e">
        <f t="shared" ca="1" si="60"/>
        <v>#N/A</v>
      </c>
      <c r="AK267" s="66">
        <f>SUMIFS(Cost!$E:$E,Cost!$B:$B,Blackvue!$B$267,Cost!$C:$C,Blackvue!O267)</f>
        <v>0</v>
      </c>
      <c r="AL267" s="66">
        <f>SUMIFS(Cost!$E:$E,Cost!$B:$B,Blackvue!$B$267,Cost!$C:$C,Blackvue!P267)</f>
        <v>0</v>
      </c>
      <c r="AM267" s="66">
        <f>SUMIFS(Cost!$E:$E,Cost!$B:$B,Blackvue!$B$267,Cost!$C:$C,Blackvue!Q267)</f>
        <v>0</v>
      </c>
      <c r="AN267" s="66">
        <f>SUMIFS(Cost!$E:$E,Cost!$B:$B,Blackvue!$B$267,Cost!$C:$C,Blackvue!R267)</f>
        <v>0</v>
      </c>
      <c r="AO267" s="66">
        <f t="shared" si="70"/>
        <v>0</v>
      </c>
      <c r="AP267" s="66">
        <f>SUMIFS(Cost!$F:$F,Cost!$B:$B,Blackvue!B267,Cost!$C:$C,Blackvue!O267)</f>
        <v>0</v>
      </c>
      <c r="AQ267" s="66">
        <f>SUMIFS(Cost!$F:$F,Cost!$B:$B,Blackvue!B267,Cost!$C:$C,Blackvue!P267)</f>
        <v>0</v>
      </c>
      <c r="AR267" s="66">
        <f>SUMIFS(Cost!$F:$F,Cost!$B:$B,Blackvue!B267,Cost!$C:$C,Blackvue!Q267)</f>
        <v>0</v>
      </c>
      <c r="AS267" s="66">
        <f>SUMIFS(Cost!$F:$F,Cost!$B:$B,Blackvue!B267,Cost!$C:$C,Blackvue!R267)</f>
        <v>0</v>
      </c>
      <c r="AT267" s="14" t="str">
        <f t="shared" si="71"/>
        <v/>
      </c>
    </row>
    <row r="268" spans="1:46" ht="15.75" thickBot="1">
      <c r="A268" s="41">
        <v>261</v>
      </c>
      <c r="B268" s="42" t="str">
        <f>IFERROR(VLOOKUP(AT268,Model!$A$3:$B$63,2,FALSE),"")</f>
        <v/>
      </c>
      <c r="C268" s="77"/>
      <c r="D268" s="45"/>
      <c r="E268" s="45"/>
      <c r="F268" s="45"/>
      <c r="G268" s="45"/>
      <c r="H268" s="45"/>
      <c r="I268" s="45"/>
      <c r="J268" s="45"/>
      <c r="K268" s="45"/>
      <c r="L268" s="45"/>
      <c r="M268" s="45"/>
      <c r="N268" s="42"/>
      <c r="O268" s="42"/>
      <c r="P268" s="42"/>
      <c r="Q268" s="42"/>
      <c r="R268" s="42"/>
      <c r="S268" s="66">
        <f t="shared" si="61"/>
        <v>0</v>
      </c>
      <c r="T268" s="66">
        <f t="shared" si="62"/>
        <v>0</v>
      </c>
      <c r="U268" s="66">
        <f t="shared" si="63"/>
        <v>0</v>
      </c>
      <c r="V268" s="66">
        <f t="shared" si="64"/>
        <v>0</v>
      </c>
      <c r="W268" s="66">
        <f t="shared" si="65"/>
        <v>0</v>
      </c>
      <c r="X268" s="43" t="str">
        <f t="shared" ca="1" si="66"/>
        <v/>
      </c>
      <c r="Y268" s="44" t="str">
        <f t="shared" ca="1" si="58"/>
        <v/>
      </c>
      <c r="Z268" s="160"/>
      <c r="AA268" s="160"/>
      <c r="AB268" s="160"/>
      <c r="AC268" s="160"/>
      <c r="AD268" s="160"/>
      <c r="AE268" s="160"/>
      <c r="AF268" s="63" t="e">
        <f t="shared" si="67"/>
        <v>#N/A</v>
      </c>
      <c r="AG268" s="63" t="e">
        <f t="shared" si="68"/>
        <v>#N/A</v>
      </c>
      <c r="AH268" s="64" t="e">
        <f t="shared" si="59"/>
        <v>#N/A</v>
      </c>
      <c r="AI268" s="65">
        <f t="shared" ca="1" si="69"/>
        <v>44511</v>
      </c>
      <c r="AJ268" s="66" t="e">
        <f t="shared" ca="1" si="60"/>
        <v>#N/A</v>
      </c>
      <c r="AK268" s="66">
        <f>SUMIFS(Cost!$E:$E,Cost!$B:$B,Blackvue!$B$268,Cost!$C:$C,Blackvue!O268)</f>
        <v>0</v>
      </c>
      <c r="AL268" s="66">
        <f>SUMIFS(Cost!$E:$E,Cost!$B:$B,Blackvue!$B$268,Cost!$C:$C,Blackvue!P268)</f>
        <v>0</v>
      </c>
      <c r="AM268" s="66">
        <f>SUMIFS(Cost!$E:$E,Cost!$B:$B,Blackvue!$B$268,Cost!$C:$C,Blackvue!Q268)</f>
        <v>0</v>
      </c>
      <c r="AN268" s="66">
        <f>SUMIFS(Cost!$E:$E,Cost!$B:$B,Blackvue!$B$268,Cost!$C:$C,Blackvue!R268)</f>
        <v>0</v>
      </c>
      <c r="AO268" s="66">
        <f t="shared" si="70"/>
        <v>0</v>
      </c>
      <c r="AP268" s="66">
        <f>SUMIFS(Cost!$F:$F,Cost!$B:$B,Blackvue!B268,Cost!$C:$C,Blackvue!O268)</f>
        <v>0</v>
      </c>
      <c r="AQ268" s="66">
        <f>SUMIFS(Cost!$F:$F,Cost!$B:$B,Blackvue!B268,Cost!$C:$C,Blackvue!P268)</f>
        <v>0</v>
      </c>
      <c r="AR268" s="66">
        <f>SUMIFS(Cost!$F:$F,Cost!$B:$B,Blackvue!B268,Cost!$C:$C,Blackvue!Q268)</f>
        <v>0</v>
      </c>
      <c r="AS268" s="66">
        <f>SUMIFS(Cost!$F:$F,Cost!$B:$B,Blackvue!B268,Cost!$C:$C,Blackvue!R268)</f>
        <v>0</v>
      </c>
      <c r="AT268" s="14" t="str">
        <f t="shared" si="71"/>
        <v/>
      </c>
    </row>
    <row r="269" spans="1:46" ht="15.75" thickBot="1">
      <c r="A269" s="41">
        <v>262</v>
      </c>
      <c r="B269" s="42" t="str">
        <f>IFERROR(VLOOKUP(AT269,Model!$A$3:$B$63,2,FALSE),"")</f>
        <v/>
      </c>
      <c r="C269" s="77"/>
      <c r="D269" s="45"/>
      <c r="E269" s="45"/>
      <c r="F269" s="45"/>
      <c r="G269" s="45"/>
      <c r="H269" s="45"/>
      <c r="I269" s="45"/>
      <c r="J269" s="45"/>
      <c r="K269" s="45"/>
      <c r="L269" s="45"/>
      <c r="M269" s="45"/>
      <c r="N269" s="42"/>
      <c r="O269" s="42"/>
      <c r="P269" s="42"/>
      <c r="Q269" s="42"/>
      <c r="R269" s="42"/>
      <c r="S269" s="66">
        <f t="shared" si="61"/>
        <v>0</v>
      </c>
      <c r="T269" s="66">
        <f t="shared" si="62"/>
        <v>0</v>
      </c>
      <c r="U269" s="66">
        <f t="shared" si="63"/>
        <v>0</v>
      </c>
      <c r="V269" s="66">
        <f t="shared" si="64"/>
        <v>0</v>
      </c>
      <c r="W269" s="66">
        <f t="shared" si="65"/>
        <v>0</v>
      </c>
      <c r="X269" s="43" t="str">
        <f t="shared" ca="1" si="66"/>
        <v/>
      </c>
      <c r="Y269" s="44" t="str">
        <f t="shared" ca="1" si="58"/>
        <v/>
      </c>
      <c r="Z269" s="160"/>
      <c r="AA269" s="160"/>
      <c r="AB269" s="160"/>
      <c r="AC269" s="160"/>
      <c r="AD269" s="160"/>
      <c r="AE269" s="160"/>
      <c r="AF269" s="63" t="e">
        <f t="shared" si="67"/>
        <v>#N/A</v>
      </c>
      <c r="AG269" s="63" t="e">
        <f t="shared" si="68"/>
        <v>#N/A</v>
      </c>
      <c r="AH269" s="64" t="e">
        <f t="shared" si="59"/>
        <v>#N/A</v>
      </c>
      <c r="AI269" s="65">
        <f t="shared" ca="1" si="69"/>
        <v>44511</v>
      </c>
      <c r="AJ269" s="66" t="e">
        <f t="shared" ca="1" si="60"/>
        <v>#N/A</v>
      </c>
      <c r="AK269" s="66">
        <f>SUMIFS(Cost!$E:$E,Cost!$B:$B,Blackvue!$B$269,Cost!$C:$C,Blackvue!O269)</f>
        <v>0</v>
      </c>
      <c r="AL269" s="66">
        <f>SUMIFS(Cost!$E:$E,Cost!$B:$B,Blackvue!$B$269,Cost!$C:$C,Blackvue!P269)</f>
        <v>0</v>
      </c>
      <c r="AM269" s="66">
        <f>SUMIFS(Cost!$E:$E,Cost!$B:$B,Blackvue!$B$269,Cost!$C:$C,Blackvue!Q269)</f>
        <v>0</v>
      </c>
      <c r="AN269" s="66">
        <f>SUMIFS(Cost!$E:$E,Cost!$B:$B,Blackvue!$B$269,Cost!$C:$C,Blackvue!R269)</f>
        <v>0</v>
      </c>
      <c r="AO269" s="66">
        <f t="shared" si="70"/>
        <v>0</v>
      </c>
      <c r="AP269" s="66">
        <f>SUMIFS(Cost!$F:$F,Cost!$B:$B,Blackvue!B269,Cost!$C:$C,Blackvue!O269)</f>
        <v>0</v>
      </c>
      <c r="AQ269" s="66">
        <f>SUMIFS(Cost!$F:$F,Cost!$B:$B,Blackvue!B269,Cost!$C:$C,Blackvue!P269)</f>
        <v>0</v>
      </c>
      <c r="AR269" s="66">
        <f>SUMIFS(Cost!$F:$F,Cost!$B:$B,Blackvue!B269,Cost!$C:$C,Blackvue!Q269)</f>
        <v>0</v>
      </c>
      <c r="AS269" s="66">
        <f>SUMIFS(Cost!$F:$F,Cost!$B:$B,Blackvue!B269,Cost!$C:$C,Blackvue!R269)</f>
        <v>0</v>
      </c>
      <c r="AT269" s="14" t="str">
        <f t="shared" si="71"/>
        <v/>
      </c>
    </row>
    <row r="270" spans="1:46" ht="15.75" thickBot="1">
      <c r="A270" s="41">
        <v>263</v>
      </c>
      <c r="B270" s="42" t="str">
        <f>IFERROR(VLOOKUP(AT270,Model!$A$3:$B$63,2,FALSE),"")</f>
        <v/>
      </c>
      <c r="C270" s="77"/>
      <c r="D270" s="45"/>
      <c r="E270" s="45"/>
      <c r="F270" s="45"/>
      <c r="G270" s="45"/>
      <c r="H270" s="45"/>
      <c r="I270" s="45"/>
      <c r="J270" s="45"/>
      <c r="K270" s="45"/>
      <c r="L270" s="45"/>
      <c r="M270" s="45"/>
      <c r="N270" s="42"/>
      <c r="O270" s="42"/>
      <c r="P270" s="42"/>
      <c r="Q270" s="42"/>
      <c r="R270" s="42"/>
      <c r="S270" s="66">
        <f t="shared" si="61"/>
        <v>0</v>
      </c>
      <c r="T270" s="66">
        <f t="shared" si="62"/>
        <v>0</v>
      </c>
      <c r="U270" s="66">
        <f t="shared" si="63"/>
        <v>0</v>
      </c>
      <c r="V270" s="66">
        <f t="shared" si="64"/>
        <v>0</v>
      </c>
      <c r="W270" s="66">
        <f t="shared" si="65"/>
        <v>0</v>
      </c>
      <c r="X270" s="43" t="str">
        <f t="shared" ca="1" si="66"/>
        <v/>
      </c>
      <c r="Y270" s="44" t="str">
        <f t="shared" ca="1" si="58"/>
        <v/>
      </c>
      <c r="Z270" s="160"/>
      <c r="AA270" s="160"/>
      <c r="AB270" s="160"/>
      <c r="AC270" s="160"/>
      <c r="AD270" s="160"/>
      <c r="AE270" s="160"/>
      <c r="AF270" s="63" t="e">
        <f t="shared" si="67"/>
        <v>#N/A</v>
      </c>
      <c r="AG270" s="63" t="e">
        <f t="shared" si="68"/>
        <v>#N/A</v>
      </c>
      <c r="AH270" s="64" t="e">
        <f t="shared" si="59"/>
        <v>#N/A</v>
      </c>
      <c r="AI270" s="65">
        <f t="shared" ca="1" si="69"/>
        <v>44511</v>
      </c>
      <c r="AJ270" s="66" t="e">
        <f t="shared" ca="1" si="60"/>
        <v>#N/A</v>
      </c>
      <c r="AK270" s="66">
        <f>SUMIFS(Cost!$E:$E,Cost!$B:$B,Blackvue!$B$270,Cost!$C:$C,Blackvue!O270)</f>
        <v>0</v>
      </c>
      <c r="AL270" s="66">
        <f>SUMIFS(Cost!$E:$E,Cost!$B:$B,Blackvue!$B$270,Cost!$C:$C,Blackvue!P270)</f>
        <v>0</v>
      </c>
      <c r="AM270" s="66">
        <f>SUMIFS(Cost!$E:$E,Cost!$B:$B,Blackvue!$B$270,Cost!$C:$C,Blackvue!Q270)</f>
        <v>0</v>
      </c>
      <c r="AN270" s="66">
        <f>SUMIFS(Cost!$E:$E,Cost!$B:$B,Blackvue!$B$270,Cost!$C:$C,Blackvue!R270)</f>
        <v>0</v>
      </c>
      <c r="AO270" s="66">
        <f t="shared" si="70"/>
        <v>0</v>
      </c>
      <c r="AP270" s="66">
        <f>SUMIFS(Cost!$F:$F,Cost!$B:$B,Blackvue!B270,Cost!$C:$C,Blackvue!O270)</f>
        <v>0</v>
      </c>
      <c r="AQ270" s="66">
        <f>SUMIFS(Cost!$F:$F,Cost!$B:$B,Blackvue!B270,Cost!$C:$C,Blackvue!P270)</f>
        <v>0</v>
      </c>
      <c r="AR270" s="66">
        <f>SUMIFS(Cost!$F:$F,Cost!$B:$B,Blackvue!B270,Cost!$C:$C,Blackvue!Q270)</f>
        <v>0</v>
      </c>
      <c r="AS270" s="66">
        <f>SUMIFS(Cost!$F:$F,Cost!$B:$B,Blackvue!B270,Cost!$C:$C,Blackvue!R270)</f>
        <v>0</v>
      </c>
      <c r="AT270" s="14" t="str">
        <f t="shared" si="71"/>
        <v/>
      </c>
    </row>
    <row r="271" spans="1:46" ht="15.75" thickBot="1">
      <c r="A271" s="41">
        <v>264</v>
      </c>
      <c r="B271" s="42" t="str">
        <f>IFERROR(VLOOKUP(AT271,Model!$A$3:$B$63,2,FALSE),"")</f>
        <v/>
      </c>
      <c r="C271" s="77"/>
      <c r="D271" s="45"/>
      <c r="E271" s="45"/>
      <c r="F271" s="45"/>
      <c r="G271" s="45"/>
      <c r="H271" s="45"/>
      <c r="I271" s="45"/>
      <c r="J271" s="45"/>
      <c r="K271" s="45"/>
      <c r="L271" s="45"/>
      <c r="M271" s="45"/>
      <c r="N271" s="42"/>
      <c r="O271" s="42"/>
      <c r="P271" s="42"/>
      <c r="Q271" s="42"/>
      <c r="R271" s="42"/>
      <c r="S271" s="66">
        <f t="shared" si="61"/>
        <v>0</v>
      </c>
      <c r="T271" s="66">
        <f t="shared" si="62"/>
        <v>0</v>
      </c>
      <c r="U271" s="66">
        <f t="shared" si="63"/>
        <v>0</v>
      </c>
      <c r="V271" s="66">
        <f t="shared" si="64"/>
        <v>0</v>
      </c>
      <c r="W271" s="66">
        <f t="shared" si="65"/>
        <v>0</v>
      </c>
      <c r="X271" s="43" t="str">
        <f t="shared" ca="1" si="66"/>
        <v/>
      </c>
      <c r="Y271" s="44" t="str">
        <f t="shared" ca="1" si="58"/>
        <v/>
      </c>
      <c r="Z271" s="160"/>
      <c r="AA271" s="160"/>
      <c r="AB271" s="160"/>
      <c r="AC271" s="160"/>
      <c r="AD271" s="160"/>
      <c r="AE271" s="160"/>
      <c r="AF271" s="63" t="e">
        <f t="shared" si="67"/>
        <v>#N/A</v>
      </c>
      <c r="AG271" s="63" t="e">
        <f t="shared" si="68"/>
        <v>#N/A</v>
      </c>
      <c r="AH271" s="64" t="e">
        <f t="shared" si="59"/>
        <v>#N/A</v>
      </c>
      <c r="AI271" s="65">
        <f t="shared" ca="1" si="69"/>
        <v>44511</v>
      </c>
      <c r="AJ271" s="66" t="e">
        <f t="shared" ca="1" si="60"/>
        <v>#N/A</v>
      </c>
      <c r="AK271" s="66">
        <f>SUMIFS(Cost!$E:$E,Cost!$B:$B,Blackvue!$B$271,Cost!$C:$C,Blackvue!O271)</f>
        <v>0</v>
      </c>
      <c r="AL271" s="66">
        <f>SUMIFS(Cost!$E:$E,Cost!$B:$B,Blackvue!$B$271,Cost!$C:$C,Blackvue!P271)</f>
        <v>0</v>
      </c>
      <c r="AM271" s="66">
        <f>SUMIFS(Cost!$E:$E,Cost!$B:$B,Blackvue!$B$271,Cost!$C:$C,Blackvue!Q271)</f>
        <v>0</v>
      </c>
      <c r="AN271" s="66">
        <f>SUMIFS(Cost!$E:$E,Cost!$B:$B,Blackvue!$B$271,Cost!$C:$C,Blackvue!R271)</f>
        <v>0</v>
      </c>
      <c r="AO271" s="66">
        <f t="shared" si="70"/>
        <v>0</v>
      </c>
      <c r="AP271" s="66">
        <f>SUMIFS(Cost!$F:$F,Cost!$B:$B,Blackvue!B271,Cost!$C:$C,Blackvue!O271)</f>
        <v>0</v>
      </c>
      <c r="AQ271" s="66">
        <f>SUMIFS(Cost!$F:$F,Cost!$B:$B,Blackvue!B271,Cost!$C:$C,Blackvue!P271)</f>
        <v>0</v>
      </c>
      <c r="AR271" s="66">
        <f>SUMIFS(Cost!$F:$F,Cost!$B:$B,Blackvue!B271,Cost!$C:$C,Blackvue!Q271)</f>
        <v>0</v>
      </c>
      <c r="AS271" s="66">
        <f>SUMIFS(Cost!$F:$F,Cost!$B:$B,Blackvue!B271,Cost!$C:$C,Blackvue!R271)</f>
        <v>0</v>
      </c>
      <c r="AT271" s="14" t="str">
        <f t="shared" si="71"/>
        <v/>
      </c>
    </row>
    <row r="272" spans="1:46" ht="15.75" thickBot="1">
      <c r="A272" s="41">
        <v>265</v>
      </c>
      <c r="B272" s="42" t="str">
        <f>IFERROR(VLOOKUP(AT272,Model!$A$3:$B$63,2,FALSE),"")</f>
        <v/>
      </c>
      <c r="C272" s="77"/>
      <c r="D272" s="45"/>
      <c r="E272" s="45"/>
      <c r="F272" s="45"/>
      <c r="G272" s="45"/>
      <c r="H272" s="45"/>
      <c r="I272" s="45"/>
      <c r="J272" s="45"/>
      <c r="K272" s="45"/>
      <c r="L272" s="45"/>
      <c r="M272" s="45"/>
      <c r="N272" s="42"/>
      <c r="O272" s="42"/>
      <c r="P272" s="42"/>
      <c r="Q272" s="42"/>
      <c r="R272" s="42"/>
      <c r="S272" s="66">
        <f t="shared" si="61"/>
        <v>0</v>
      </c>
      <c r="T272" s="66">
        <f t="shared" si="62"/>
        <v>0</v>
      </c>
      <c r="U272" s="66">
        <f t="shared" si="63"/>
        <v>0</v>
      </c>
      <c r="V272" s="66">
        <f t="shared" si="64"/>
        <v>0</v>
      </c>
      <c r="W272" s="66">
        <f t="shared" si="65"/>
        <v>0</v>
      </c>
      <c r="X272" s="43" t="str">
        <f t="shared" ca="1" si="66"/>
        <v/>
      </c>
      <c r="Y272" s="44" t="str">
        <f t="shared" ref="Y272:Y307" ca="1" si="72">IF(X272="out",SUM(AK272:AO272),"")</f>
        <v/>
      </c>
      <c r="Z272" s="160"/>
      <c r="AA272" s="160"/>
      <c r="AB272" s="160"/>
      <c r="AC272" s="160"/>
      <c r="AD272" s="160"/>
      <c r="AE272" s="160"/>
      <c r="AF272" s="63" t="e">
        <f t="shared" si="67"/>
        <v>#N/A</v>
      </c>
      <c r="AG272" s="63" t="e">
        <f t="shared" si="68"/>
        <v>#N/A</v>
      </c>
      <c r="AH272" s="64" t="e">
        <f t="shared" ref="AH272:AH307" si="73">DATE(AF272,AG272,1)</f>
        <v>#N/A</v>
      </c>
      <c r="AI272" s="65">
        <f t="shared" ca="1" si="69"/>
        <v>44511</v>
      </c>
      <c r="AJ272" s="66" t="e">
        <f t="shared" ref="AJ272:AJ307" ca="1" si="74">DATEDIF(AH272,AI272,"M")</f>
        <v>#N/A</v>
      </c>
      <c r="AK272" s="66">
        <f>SUMIFS(Cost!$E:$E,Cost!$B:$B,Blackvue!$B$272,Cost!$C:$C,Blackvue!O272)</f>
        <v>0</v>
      </c>
      <c r="AL272" s="66">
        <f>SUMIFS(Cost!$E:$E,Cost!$B:$B,Blackvue!$B$272,Cost!$C:$C,Blackvue!P272)</f>
        <v>0</v>
      </c>
      <c r="AM272" s="66">
        <f>SUMIFS(Cost!$E:$E,Cost!$B:$B,Blackvue!$B$272,Cost!$C:$C,Blackvue!Q272)</f>
        <v>0</v>
      </c>
      <c r="AN272" s="66">
        <f>SUMIFS(Cost!$E:$E,Cost!$B:$B,Blackvue!$B$272,Cost!$C:$C,Blackvue!R272)</f>
        <v>0</v>
      </c>
      <c r="AO272" s="66">
        <f t="shared" si="70"/>
        <v>0</v>
      </c>
      <c r="AP272" s="66">
        <f>SUMIFS(Cost!$F:$F,Cost!$B:$B,Blackvue!B272,Cost!$C:$C,Blackvue!O272)</f>
        <v>0</v>
      </c>
      <c r="AQ272" s="66">
        <f>SUMIFS(Cost!$F:$F,Cost!$B:$B,Blackvue!B272,Cost!$C:$C,Blackvue!P272)</f>
        <v>0</v>
      </c>
      <c r="AR272" s="66">
        <f>SUMIFS(Cost!$F:$F,Cost!$B:$B,Blackvue!B272,Cost!$C:$C,Blackvue!Q272)</f>
        <v>0</v>
      </c>
      <c r="AS272" s="66">
        <f>SUMIFS(Cost!$F:$F,Cost!$B:$B,Blackvue!B272,Cost!$C:$C,Blackvue!R272)</f>
        <v>0</v>
      </c>
      <c r="AT272" s="14" t="str">
        <f t="shared" si="71"/>
        <v/>
      </c>
    </row>
    <row r="273" spans="1:46" ht="15.75" thickBot="1">
      <c r="A273" s="41">
        <v>266</v>
      </c>
      <c r="B273" s="42" t="str">
        <f>IFERROR(VLOOKUP(AT273,Model!$A$3:$B$63,2,FALSE),"")</f>
        <v/>
      </c>
      <c r="C273" s="77"/>
      <c r="D273" s="45"/>
      <c r="E273" s="45"/>
      <c r="F273" s="45"/>
      <c r="G273" s="45"/>
      <c r="H273" s="45"/>
      <c r="I273" s="45"/>
      <c r="J273" s="45"/>
      <c r="K273" s="45"/>
      <c r="L273" s="45"/>
      <c r="M273" s="45"/>
      <c r="N273" s="42"/>
      <c r="O273" s="42"/>
      <c r="P273" s="42"/>
      <c r="Q273" s="42"/>
      <c r="R273" s="42"/>
      <c r="S273" s="66">
        <f t="shared" si="61"/>
        <v>0</v>
      </c>
      <c r="T273" s="66">
        <f t="shared" si="62"/>
        <v>0</v>
      </c>
      <c r="U273" s="66">
        <f t="shared" si="63"/>
        <v>0</v>
      </c>
      <c r="V273" s="66">
        <f t="shared" si="64"/>
        <v>0</v>
      </c>
      <c r="W273" s="66">
        <f t="shared" si="65"/>
        <v>0</v>
      </c>
      <c r="X273" s="43" t="str">
        <f t="shared" ca="1" si="66"/>
        <v/>
      </c>
      <c r="Y273" s="44" t="str">
        <f t="shared" ca="1" si="72"/>
        <v/>
      </c>
      <c r="Z273" s="160"/>
      <c r="AA273" s="160"/>
      <c r="AB273" s="160"/>
      <c r="AC273" s="160"/>
      <c r="AD273" s="160"/>
      <c r="AE273" s="160"/>
      <c r="AF273" s="63" t="e">
        <f t="shared" si="67"/>
        <v>#N/A</v>
      </c>
      <c r="AG273" s="63" t="e">
        <f t="shared" si="68"/>
        <v>#N/A</v>
      </c>
      <c r="AH273" s="64" t="e">
        <f t="shared" si="73"/>
        <v>#N/A</v>
      </c>
      <c r="AI273" s="65">
        <f t="shared" ca="1" si="69"/>
        <v>44511</v>
      </c>
      <c r="AJ273" s="66" t="e">
        <f t="shared" ca="1" si="74"/>
        <v>#N/A</v>
      </c>
      <c r="AK273" s="66">
        <f>SUMIFS(Cost!$E:$E,Cost!$B:$B,Blackvue!$B$273,Cost!$C:$C,Blackvue!O273)</f>
        <v>0</v>
      </c>
      <c r="AL273" s="66">
        <f>SUMIFS(Cost!$E:$E,Cost!$B:$B,Blackvue!$B$273,Cost!$C:$C,Blackvue!P273)</f>
        <v>0</v>
      </c>
      <c r="AM273" s="66">
        <f>SUMIFS(Cost!$E:$E,Cost!$B:$B,Blackvue!$B$273,Cost!$C:$C,Blackvue!Q273)</f>
        <v>0</v>
      </c>
      <c r="AN273" s="66">
        <f>SUMIFS(Cost!$E:$E,Cost!$B:$B,Blackvue!$B$273,Cost!$C:$C,Blackvue!R273)</f>
        <v>0</v>
      </c>
      <c r="AO273" s="66">
        <f t="shared" si="70"/>
        <v>0</v>
      </c>
      <c r="AP273" s="66">
        <f>SUMIFS(Cost!$F:$F,Cost!$B:$B,Blackvue!B273,Cost!$C:$C,Blackvue!O273)</f>
        <v>0</v>
      </c>
      <c r="AQ273" s="66">
        <f>SUMIFS(Cost!$F:$F,Cost!$B:$B,Blackvue!B273,Cost!$C:$C,Blackvue!P273)</f>
        <v>0</v>
      </c>
      <c r="AR273" s="66">
        <f>SUMIFS(Cost!$F:$F,Cost!$B:$B,Blackvue!B273,Cost!$C:$C,Blackvue!Q273)</f>
        <v>0</v>
      </c>
      <c r="AS273" s="66">
        <f>SUMIFS(Cost!$F:$F,Cost!$B:$B,Blackvue!B273,Cost!$C:$C,Blackvue!R273)</f>
        <v>0</v>
      </c>
      <c r="AT273" s="14" t="str">
        <f t="shared" si="71"/>
        <v/>
      </c>
    </row>
    <row r="274" spans="1:46" ht="15.75" thickBot="1">
      <c r="A274" s="41">
        <v>267</v>
      </c>
      <c r="B274" s="42" t="str">
        <f>IFERROR(VLOOKUP(AT274,Model!$A$3:$B$63,2,FALSE),"")</f>
        <v/>
      </c>
      <c r="C274" s="77"/>
      <c r="D274" s="45"/>
      <c r="E274" s="45"/>
      <c r="F274" s="45"/>
      <c r="G274" s="45"/>
      <c r="H274" s="45"/>
      <c r="I274" s="45"/>
      <c r="J274" s="45"/>
      <c r="K274" s="45"/>
      <c r="L274" s="45"/>
      <c r="M274" s="45"/>
      <c r="N274" s="42"/>
      <c r="O274" s="42"/>
      <c r="P274" s="42"/>
      <c r="Q274" s="42"/>
      <c r="R274" s="42"/>
      <c r="S274" s="66">
        <f t="shared" si="61"/>
        <v>0</v>
      </c>
      <c r="T274" s="66">
        <f t="shared" si="62"/>
        <v>0</v>
      </c>
      <c r="U274" s="66">
        <f t="shared" si="63"/>
        <v>0</v>
      </c>
      <c r="V274" s="66">
        <f t="shared" si="64"/>
        <v>0</v>
      </c>
      <c r="W274" s="66">
        <f t="shared" si="65"/>
        <v>0</v>
      </c>
      <c r="X274" s="43" t="str">
        <f t="shared" ca="1" si="66"/>
        <v/>
      </c>
      <c r="Y274" s="44" t="str">
        <f t="shared" ca="1" si="72"/>
        <v/>
      </c>
      <c r="Z274" s="160"/>
      <c r="AA274" s="160"/>
      <c r="AB274" s="160"/>
      <c r="AC274" s="160"/>
      <c r="AD274" s="160"/>
      <c r="AE274" s="160"/>
      <c r="AF274" s="63" t="e">
        <f t="shared" si="67"/>
        <v>#N/A</v>
      </c>
      <c r="AG274" s="63" t="e">
        <f t="shared" si="68"/>
        <v>#N/A</v>
      </c>
      <c r="AH274" s="64" t="e">
        <f t="shared" si="73"/>
        <v>#N/A</v>
      </c>
      <c r="AI274" s="65">
        <f t="shared" ca="1" si="69"/>
        <v>44511</v>
      </c>
      <c r="AJ274" s="66" t="e">
        <f t="shared" ca="1" si="74"/>
        <v>#N/A</v>
      </c>
      <c r="AK274" s="66">
        <f>SUMIFS(Cost!$E:$E,Cost!$B:$B,Blackvue!$B$274,Cost!$C:$C,Blackvue!O274)</f>
        <v>0</v>
      </c>
      <c r="AL274" s="66">
        <f>SUMIFS(Cost!$E:$E,Cost!$B:$B,Blackvue!$B$274,Cost!$C:$C,Blackvue!P274)</f>
        <v>0</v>
      </c>
      <c r="AM274" s="66">
        <f>SUMIFS(Cost!$E:$E,Cost!$B:$B,Blackvue!$B$274,Cost!$C:$C,Blackvue!Q274)</f>
        <v>0</v>
      </c>
      <c r="AN274" s="66">
        <f>SUMIFS(Cost!$E:$E,Cost!$B:$B,Blackvue!$B$274,Cost!$C:$C,Blackvue!R274)</f>
        <v>0</v>
      </c>
      <c r="AO274" s="66">
        <f t="shared" si="70"/>
        <v>0</v>
      </c>
      <c r="AP274" s="66">
        <f>SUMIFS(Cost!$F:$F,Cost!$B:$B,Blackvue!B274,Cost!$C:$C,Blackvue!O274)</f>
        <v>0</v>
      </c>
      <c r="AQ274" s="66">
        <f>SUMIFS(Cost!$F:$F,Cost!$B:$B,Blackvue!B274,Cost!$C:$C,Blackvue!P274)</f>
        <v>0</v>
      </c>
      <c r="AR274" s="66">
        <f>SUMIFS(Cost!$F:$F,Cost!$B:$B,Blackvue!B274,Cost!$C:$C,Blackvue!Q274)</f>
        <v>0</v>
      </c>
      <c r="AS274" s="66">
        <f>SUMIFS(Cost!$F:$F,Cost!$B:$B,Blackvue!B274,Cost!$C:$C,Blackvue!R274)</f>
        <v>0</v>
      </c>
      <c r="AT274" s="14" t="str">
        <f t="shared" si="71"/>
        <v/>
      </c>
    </row>
    <row r="275" spans="1:46" ht="15.75" thickBot="1">
      <c r="A275" s="41">
        <v>268</v>
      </c>
      <c r="B275" s="42" t="str">
        <f>IFERROR(VLOOKUP(AT275,Model!$A$3:$B$63,2,FALSE),"")</f>
        <v/>
      </c>
      <c r="C275" s="77"/>
      <c r="D275" s="45"/>
      <c r="E275" s="45"/>
      <c r="F275" s="45"/>
      <c r="G275" s="45"/>
      <c r="H275" s="45"/>
      <c r="I275" s="45"/>
      <c r="J275" s="45"/>
      <c r="K275" s="45"/>
      <c r="L275" s="45"/>
      <c r="M275" s="45"/>
      <c r="N275" s="42"/>
      <c r="O275" s="42"/>
      <c r="P275" s="42"/>
      <c r="Q275" s="42"/>
      <c r="R275" s="42"/>
      <c r="S275" s="66">
        <f t="shared" si="61"/>
        <v>0</v>
      </c>
      <c r="T275" s="66">
        <f t="shared" si="62"/>
        <v>0</v>
      </c>
      <c r="U275" s="66">
        <f t="shared" si="63"/>
        <v>0</v>
      </c>
      <c r="V275" s="66">
        <f t="shared" si="64"/>
        <v>0</v>
      </c>
      <c r="W275" s="66">
        <f t="shared" si="65"/>
        <v>0</v>
      </c>
      <c r="X275" s="43" t="str">
        <f t="shared" ca="1" si="66"/>
        <v/>
      </c>
      <c r="Y275" s="44" t="str">
        <f t="shared" ca="1" si="72"/>
        <v/>
      </c>
      <c r="Z275" s="160"/>
      <c r="AA275" s="160"/>
      <c r="AB275" s="160"/>
      <c r="AC275" s="160"/>
      <c r="AD275" s="160"/>
      <c r="AE275" s="160"/>
      <c r="AF275" s="63" t="e">
        <f t="shared" si="67"/>
        <v>#N/A</v>
      </c>
      <c r="AG275" s="63" t="e">
        <f t="shared" si="68"/>
        <v>#N/A</v>
      </c>
      <c r="AH275" s="64" t="e">
        <f t="shared" si="73"/>
        <v>#N/A</v>
      </c>
      <c r="AI275" s="65">
        <f t="shared" ca="1" si="69"/>
        <v>44511</v>
      </c>
      <c r="AJ275" s="66" t="e">
        <f t="shared" ca="1" si="74"/>
        <v>#N/A</v>
      </c>
      <c r="AK275" s="66">
        <f>SUMIFS(Cost!$E:$E,Cost!$B:$B,Blackvue!$B$275,Cost!$C:$C,Blackvue!O275)</f>
        <v>0</v>
      </c>
      <c r="AL275" s="66">
        <f>SUMIFS(Cost!$E:$E,Cost!$B:$B,Blackvue!$B$275,Cost!$C:$C,Blackvue!P275)</f>
        <v>0</v>
      </c>
      <c r="AM275" s="66">
        <f>SUMIFS(Cost!$E:$E,Cost!$B:$B,Blackvue!$B$275,Cost!$C:$C,Blackvue!Q275)</f>
        <v>0</v>
      </c>
      <c r="AN275" s="66">
        <f>SUMIFS(Cost!$E:$E,Cost!$B:$B,Blackvue!$B$275,Cost!$C:$C,Blackvue!R275)</f>
        <v>0</v>
      </c>
      <c r="AO275" s="66">
        <f t="shared" si="70"/>
        <v>0</v>
      </c>
      <c r="AP275" s="66">
        <f>SUMIFS(Cost!$F:$F,Cost!$B:$B,Blackvue!B275,Cost!$C:$C,Blackvue!O275)</f>
        <v>0</v>
      </c>
      <c r="AQ275" s="66">
        <f>SUMIFS(Cost!$F:$F,Cost!$B:$B,Blackvue!B275,Cost!$C:$C,Blackvue!P275)</f>
        <v>0</v>
      </c>
      <c r="AR275" s="66">
        <f>SUMIFS(Cost!$F:$F,Cost!$B:$B,Blackvue!B275,Cost!$C:$C,Blackvue!Q275)</f>
        <v>0</v>
      </c>
      <c r="AS275" s="66">
        <f>SUMIFS(Cost!$F:$F,Cost!$B:$B,Blackvue!B275,Cost!$C:$C,Blackvue!R275)</f>
        <v>0</v>
      </c>
      <c r="AT275" s="14" t="str">
        <f t="shared" si="71"/>
        <v/>
      </c>
    </row>
    <row r="276" spans="1:46" ht="15.75" thickBot="1">
      <c r="A276" s="41">
        <v>269</v>
      </c>
      <c r="B276" s="42" t="str">
        <f>IFERROR(VLOOKUP(AT276,Model!$A$3:$B$63,2,FALSE),"")</f>
        <v/>
      </c>
      <c r="C276" s="77"/>
      <c r="D276" s="45"/>
      <c r="E276" s="45"/>
      <c r="F276" s="45"/>
      <c r="G276" s="45"/>
      <c r="H276" s="45"/>
      <c r="I276" s="45"/>
      <c r="J276" s="45"/>
      <c r="K276" s="45"/>
      <c r="L276" s="45"/>
      <c r="M276" s="45"/>
      <c r="N276" s="42"/>
      <c r="O276" s="42"/>
      <c r="P276" s="42"/>
      <c r="Q276" s="42"/>
      <c r="R276" s="42"/>
      <c r="S276" s="66">
        <f t="shared" si="61"/>
        <v>0</v>
      </c>
      <c r="T276" s="66">
        <f t="shared" si="62"/>
        <v>0</v>
      </c>
      <c r="U276" s="66">
        <f t="shared" si="63"/>
        <v>0</v>
      </c>
      <c r="V276" s="66">
        <f t="shared" si="64"/>
        <v>0</v>
      </c>
      <c r="W276" s="66">
        <f t="shared" si="65"/>
        <v>0</v>
      </c>
      <c r="X276" s="43" t="str">
        <f t="shared" ca="1" si="66"/>
        <v/>
      </c>
      <c r="Y276" s="44" t="str">
        <f t="shared" ca="1" si="72"/>
        <v/>
      </c>
      <c r="Z276" s="160"/>
      <c r="AA276" s="160"/>
      <c r="AB276" s="160"/>
      <c r="AC276" s="160"/>
      <c r="AD276" s="160"/>
      <c r="AE276" s="160"/>
      <c r="AF276" s="63" t="e">
        <f t="shared" si="67"/>
        <v>#N/A</v>
      </c>
      <c r="AG276" s="63" t="e">
        <f t="shared" si="68"/>
        <v>#N/A</v>
      </c>
      <c r="AH276" s="64" t="e">
        <f t="shared" si="73"/>
        <v>#N/A</v>
      </c>
      <c r="AI276" s="65">
        <f t="shared" ca="1" si="69"/>
        <v>44511</v>
      </c>
      <c r="AJ276" s="66" t="e">
        <f t="shared" ca="1" si="74"/>
        <v>#N/A</v>
      </c>
      <c r="AK276" s="66">
        <f>SUMIFS(Cost!$E:$E,Cost!$B:$B,Blackvue!$B$276,Cost!$C:$C,Blackvue!O276)</f>
        <v>0</v>
      </c>
      <c r="AL276" s="66">
        <f>SUMIFS(Cost!$E:$E,Cost!$B:$B,Blackvue!$B$276,Cost!$C:$C,Blackvue!P276)</f>
        <v>0</v>
      </c>
      <c r="AM276" s="66">
        <f>SUMIFS(Cost!$E:$E,Cost!$B:$B,Blackvue!$B$276,Cost!$C:$C,Blackvue!Q276)</f>
        <v>0</v>
      </c>
      <c r="AN276" s="66">
        <f>SUMIFS(Cost!$E:$E,Cost!$B:$B,Blackvue!$B$276,Cost!$C:$C,Blackvue!R276)</f>
        <v>0</v>
      </c>
      <c r="AO276" s="66">
        <f t="shared" si="70"/>
        <v>0</v>
      </c>
      <c r="AP276" s="66">
        <f>SUMIFS(Cost!$F:$F,Cost!$B:$B,Blackvue!B276,Cost!$C:$C,Blackvue!O276)</f>
        <v>0</v>
      </c>
      <c r="AQ276" s="66">
        <f>SUMIFS(Cost!$F:$F,Cost!$B:$B,Blackvue!B276,Cost!$C:$C,Blackvue!P276)</f>
        <v>0</v>
      </c>
      <c r="AR276" s="66">
        <f>SUMIFS(Cost!$F:$F,Cost!$B:$B,Blackvue!B276,Cost!$C:$C,Blackvue!Q276)</f>
        <v>0</v>
      </c>
      <c r="AS276" s="66">
        <f>SUMIFS(Cost!$F:$F,Cost!$B:$B,Blackvue!B276,Cost!$C:$C,Blackvue!R276)</f>
        <v>0</v>
      </c>
      <c r="AT276" s="14" t="str">
        <f t="shared" si="71"/>
        <v/>
      </c>
    </row>
    <row r="277" spans="1:46" ht="15.75" thickBot="1">
      <c r="A277" s="41">
        <v>270</v>
      </c>
      <c r="B277" s="42" t="str">
        <f>IFERROR(VLOOKUP(AT277,Model!$A$3:$B$63,2,FALSE),"")</f>
        <v/>
      </c>
      <c r="C277" s="77"/>
      <c r="D277" s="45"/>
      <c r="E277" s="45"/>
      <c r="F277" s="45"/>
      <c r="G277" s="45"/>
      <c r="H277" s="45"/>
      <c r="I277" s="45"/>
      <c r="J277" s="45"/>
      <c r="K277" s="45"/>
      <c r="L277" s="45"/>
      <c r="M277" s="45"/>
      <c r="N277" s="42"/>
      <c r="O277" s="42"/>
      <c r="P277" s="42"/>
      <c r="Q277" s="42"/>
      <c r="R277" s="42"/>
      <c r="S277" s="66">
        <f t="shared" si="61"/>
        <v>0</v>
      </c>
      <c r="T277" s="66">
        <f t="shared" si="62"/>
        <v>0</v>
      </c>
      <c r="U277" s="66">
        <f t="shared" si="63"/>
        <v>0</v>
      </c>
      <c r="V277" s="66">
        <f t="shared" si="64"/>
        <v>0</v>
      </c>
      <c r="W277" s="66">
        <f t="shared" si="65"/>
        <v>0</v>
      </c>
      <c r="X277" s="43" t="str">
        <f t="shared" ca="1" si="66"/>
        <v/>
      </c>
      <c r="Y277" s="44" t="str">
        <f t="shared" ca="1" si="72"/>
        <v/>
      </c>
      <c r="Z277" s="160"/>
      <c r="AA277" s="160"/>
      <c r="AB277" s="160"/>
      <c r="AC277" s="160"/>
      <c r="AD277" s="160"/>
      <c r="AE277" s="160"/>
      <c r="AF277" s="63" t="e">
        <f t="shared" si="67"/>
        <v>#N/A</v>
      </c>
      <c r="AG277" s="63" t="e">
        <f t="shared" si="68"/>
        <v>#N/A</v>
      </c>
      <c r="AH277" s="64" t="e">
        <f t="shared" si="73"/>
        <v>#N/A</v>
      </c>
      <c r="AI277" s="65">
        <f t="shared" ca="1" si="69"/>
        <v>44511</v>
      </c>
      <c r="AJ277" s="66" t="e">
        <f t="shared" ca="1" si="74"/>
        <v>#N/A</v>
      </c>
      <c r="AK277" s="66">
        <f>SUMIFS(Cost!$E:$E,Cost!$B:$B,Blackvue!$B$277,Cost!$C:$C,Blackvue!O277)</f>
        <v>0</v>
      </c>
      <c r="AL277" s="66">
        <f>SUMIFS(Cost!$E:$E,Cost!$B:$B,Blackvue!$B$277,Cost!$C:$C,Blackvue!P277)</f>
        <v>0</v>
      </c>
      <c r="AM277" s="66">
        <f>SUMIFS(Cost!$E:$E,Cost!$B:$B,Blackvue!$B$277,Cost!$C:$C,Blackvue!Q277)</f>
        <v>0</v>
      </c>
      <c r="AN277" s="66">
        <f>SUMIFS(Cost!$E:$E,Cost!$B:$B,Blackvue!$B$277,Cost!$C:$C,Blackvue!R277)</f>
        <v>0</v>
      </c>
      <c r="AO277" s="66">
        <f t="shared" si="70"/>
        <v>0</v>
      </c>
      <c r="AP277" s="66">
        <f>SUMIFS(Cost!$F:$F,Cost!$B:$B,Blackvue!B277,Cost!$C:$C,Blackvue!O277)</f>
        <v>0</v>
      </c>
      <c r="AQ277" s="66">
        <f>SUMIFS(Cost!$F:$F,Cost!$B:$B,Blackvue!B277,Cost!$C:$C,Blackvue!P277)</f>
        <v>0</v>
      </c>
      <c r="AR277" s="66">
        <f>SUMIFS(Cost!$F:$F,Cost!$B:$B,Blackvue!B277,Cost!$C:$C,Blackvue!Q277)</f>
        <v>0</v>
      </c>
      <c r="AS277" s="66">
        <f>SUMIFS(Cost!$F:$F,Cost!$B:$B,Blackvue!B277,Cost!$C:$C,Blackvue!R277)</f>
        <v>0</v>
      </c>
      <c r="AT277" s="14" t="str">
        <f t="shared" si="71"/>
        <v/>
      </c>
    </row>
    <row r="278" spans="1:46" ht="15.75" thickBot="1">
      <c r="A278" s="41">
        <v>271</v>
      </c>
      <c r="B278" s="42" t="str">
        <f>IFERROR(VLOOKUP(AT278,Model!$A$3:$B$63,2,FALSE),"")</f>
        <v/>
      </c>
      <c r="C278" s="77"/>
      <c r="D278" s="45"/>
      <c r="E278" s="45"/>
      <c r="F278" s="45"/>
      <c r="G278" s="45"/>
      <c r="H278" s="45"/>
      <c r="I278" s="45"/>
      <c r="J278" s="45"/>
      <c r="K278" s="45"/>
      <c r="L278" s="45"/>
      <c r="M278" s="45"/>
      <c r="N278" s="42"/>
      <c r="O278" s="42"/>
      <c r="P278" s="42"/>
      <c r="Q278" s="42"/>
      <c r="R278" s="42"/>
      <c r="S278" s="66">
        <f t="shared" si="61"/>
        <v>0</v>
      </c>
      <c r="T278" s="66">
        <f t="shared" si="62"/>
        <v>0</v>
      </c>
      <c r="U278" s="66">
        <f t="shared" si="63"/>
        <v>0</v>
      </c>
      <c r="V278" s="66">
        <f t="shared" si="64"/>
        <v>0</v>
      </c>
      <c r="W278" s="66">
        <f t="shared" si="65"/>
        <v>0</v>
      </c>
      <c r="X278" s="43" t="str">
        <f t="shared" ca="1" si="66"/>
        <v/>
      </c>
      <c r="Y278" s="44" t="str">
        <f t="shared" ca="1" si="72"/>
        <v/>
      </c>
      <c r="Z278" s="160"/>
      <c r="AA278" s="160"/>
      <c r="AB278" s="160"/>
      <c r="AC278" s="160"/>
      <c r="AD278" s="160"/>
      <c r="AE278" s="160"/>
      <c r="AF278" s="63" t="e">
        <f t="shared" si="67"/>
        <v>#N/A</v>
      </c>
      <c r="AG278" s="63" t="e">
        <f t="shared" si="68"/>
        <v>#N/A</v>
      </c>
      <c r="AH278" s="64" t="e">
        <f t="shared" si="73"/>
        <v>#N/A</v>
      </c>
      <c r="AI278" s="65">
        <f t="shared" ca="1" si="69"/>
        <v>44511</v>
      </c>
      <c r="AJ278" s="66" t="e">
        <f t="shared" ca="1" si="74"/>
        <v>#N/A</v>
      </c>
      <c r="AK278" s="66">
        <f>SUMIFS(Cost!$E:$E,Cost!$B:$B,Blackvue!$B$278,Cost!$C:$C,Blackvue!O278)</f>
        <v>0</v>
      </c>
      <c r="AL278" s="66">
        <f>SUMIFS(Cost!$E:$E,Cost!$B:$B,Blackvue!$B$278,Cost!$C:$C,Blackvue!P278)</f>
        <v>0</v>
      </c>
      <c r="AM278" s="66">
        <f>SUMIFS(Cost!$E:$E,Cost!$B:$B,Blackvue!$B$278,Cost!$C:$C,Blackvue!Q278)</f>
        <v>0</v>
      </c>
      <c r="AN278" s="66">
        <f>SUMIFS(Cost!$E:$E,Cost!$B:$B,Blackvue!$B$278,Cost!$C:$C,Blackvue!R278)</f>
        <v>0</v>
      </c>
      <c r="AO278" s="66">
        <f t="shared" si="70"/>
        <v>0</v>
      </c>
      <c r="AP278" s="66">
        <f>SUMIFS(Cost!$F:$F,Cost!$B:$B,Blackvue!B278,Cost!$C:$C,Blackvue!O278)</f>
        <v>0</v>
      </c>
      <c r="AQ278" s="66">
        <f>SUMIFS(Cost!$F:$F,Cost!$B:$B,Blackvue!B278,Cost!$C:$C,Blackvue!P278)</f>
        <v>0</v>
      </c>
      <c r="AR278" s="66">
        <f>SUMIFS(Cost!$F:$F,Cost!$B:$B,Blackvue!B278,Cost!$C:$C,Blackvue!Q278)</f>
        <v>0</v>
      </c>
      <c r="AS278" s="66">
        <f>SUMIFS(Cost!$F:$F,Cost!$B:$B,Blackvue!B278,Cost!$C:$C,Blackvue!R278)</f>
        <v>0</v>
      </c>
      <c r="AT278" s="14" t="str">
        <f t="shared" si="71"/>
        <v/>
      </c>
    </row>
    <row r="279" spans="1:46" ht="15.75" thickBot="1">
      <c r="A279" s="41">
        <v>272</v>
      </c>
      <c r="B279" s="42" t="str">
        <f>IFERROR(VLOOKUP(AT279,Model!$A$3:$B$63,2,FALSE),"")</f>
        <v/>
      </c>
      <c r="C279" s="77"/>
      <c r="D279" s="45"/>
      <c r="E279" s="45"/>
      <c r="F279" s="45"/>
      <c r="G279" s="45"/>
      <c r="H279" s="45"/>
      <c r="I279" s="45"/>
      <c r="J279" s="45"/>
      <c r="K279" s="45"/>
      <c r="L279" s="45"/>
      <c r="M279" s="45"/>
      <c r="N279" s="42"/>
      <c r="O279" s="42"/>
      <c r="P279" s="42"/>
      <c r="Q279" s="42"/>
      <c r="R279" s="42"/>
      <c r="S279" s="66">
        <f t="shared" si="61"/>
        <v>0</v>
      </c>
      <c r="T279" s="66">
        <f t="shared" si="62"/>
        <v>0</v>
      </c>
      <c r="U279" s="66">
        <f t="shared" si="63"/>
        <v>0</v>
      </c>
      <c r="V279" s="66">
        <f t="shared" si="64"/>
        <v>0</v>
      </c>
      <c r="W279" s="66">
        <f t="shared" si="65"/>
        <v>0</v>
      </c>
      <c r="X279" s="43" t="str">
        <f t="shared" ca="1" si="66"/>
        <v/>
      </c>
      <c r="Y279" s="44" t="str">
        <f t="shared" ca="1" si="72"/>
        <v/>
      </c>
      <c r="Z279" s="160"/>
      <c r="AA279" s="160"/>
      <c r="AB279" s="160"/>
      <c r="AC279" s="160"/>
      <c r="AD279" s="160"/>
      <c r="AE279" s="160"/>
      <c r="AF279" s="63" t="e">
        <f t="shared" si="67"/>
        <v>#N/A</v>
      </c>
      <c r="AG279" s="63" t="e">
        <f t="shared" si="68"/>
        <v>#N/A</v>
      </c>
      <c r="AH279" s="64" t="e">
        <f t="shared" si="73"/>
        <v>#N/A</v>
      </c>
      <c r="AI279" s="65">
        <f t="shared" ca="1" si="69"/>
        <v>44511</v>
      </c>
      <c r="AJ279" s="66" t="e">
        <f t="shared" ca="1" si="74"/>
        <v>#N/A</v>
      </c>
      <c r="AK279" s="66">
        <f>SUMIFS(Cost!$E:$E,Cost!$B:$B,Blackvue!$B$279,Cost!$C:$C,Blackvue!O279)</f>
        <v>0</v>
      </c>
      <c r="AL279" s="66">
        <f>SUMIFS(Cost!$E:$E,Cost!$B:$B,Blackvue!$B$279,Cost!$C:$C,Blackvue!P279)</f>
        <v>0</v>
      </c>
      <c r="AM279" s="66">
        <f>SUMIFS(Cost!$E:$E,Cost!$B:$B,Blackvue!$B$279,Cost!$C:$C,Blackvue!Q279)</f>
        <v>0</v>
      </c>
      <c r="AN279" s="66">
        <f>SUMIFS(Cost!$E:$E,Cost!$B:$B,Blackvue!$B$279,Cost!$C:$C,Blackvue!R279)</f>
        <v>0</v>
      </c>
      <c r="AO279" s="66">
        <f t="shared" si="70"/>
        <v>0</v>
      </c>
      <c r="AP279" s="66">
        <f>SUMIFS(Cost!$F:$F,Cost!$B:$B,Blackvue!B279,Cost!$C:$C,Blackvue!O279)</f>
        <v>0</v>
      </c>
      <c r="AQ279" s="66">
        <f>SUMIFS(Cost!$F:$F,Cost!$B:$B,Blackvue!B279,Cost!$C:$C,Blackvue!P279)</f>
        <v>0</v>
      </c>
      <c r="AR279" s="66">
        <f>SUMIFS(Cost!$F:$F,Cost!$B:$B,Blackvue!B279,Cost!$C:$C,Blackvue!Q279)</f>
        <v>0</v>
      </c>
      <c r="AS279" s="66">
        <f>SUMIFS(Cost!$F:$F,Cost!$B:$B,Blackvue!B279,Cost!$C:$C,Blackvue!R279)</f>
        <v>0</v>
      </c>
      <c r="AT279" s="14" t="str">
        <f t="shared" si="71"/>
        <v/>
      </c>
    </row>
    <row r="280" spans="1:46" ht="15.75" thickBot="1">
      <c r="A280" s="41">
        <v>273</v>
      </c>
      <c r="B280" s="42" t="str">
        <f>IFERROR(VLOOKUP(AT280,Model!$A$3:$B$63,2,FALSE),"")</f>
        <v/>
      </c>
      <c r="C280" s="77"/>
      <c r="D280" s="45"/>
      <c r="E280" s="45"/>
      <c r="F280" s="45"/>
      <c r="G280" s="45"/>
      <c r="H280" s="45"/>
      <c r="I280" s="45"/>
      <c r="J280" s="45"/>
      <c r="K280" s="45"/>
      <c r="L280" s="45"/>
      <c r="M280" s="45"/>
      <c r="N280" s="42"/>
      <c r="O280" s="42"/>
      <c r="P280" s="42"/>
      <c r="Q280" s="42"/>
      <c r="R280" s="42"/>
      <c r="S280" s="66">
        <f t="shared" si="61"/>
        <v>0</v>
      </c>
      <c r="T280" s="66">
        <f t="shared" si="62"/>
        <v>0</v>
      </c>
      <c r="U280" s="66">
        <f t="shared" si="63"/>
        <v>0</v>
      </c>
      <c r="V280" s="66">
        <f t="shared" si="64"/>
        <v>0</v>
      </c>
      <c r="W280" s="66">
        <f t="shared" si="65"/>
        <v>0</v>
      </c>
      <c r="X280" s="43" t="str">
        <f t="shared" ca="1" si="66"/>
        <v/>
      </c>
      <c r="Y280" s="44" t="str">
        <f t="shared" ca="1" si="72"/>
        <v/>
      </c>
      <c r="Z280" s="160"/>
      <c r="AA280" s="160"/>
      <c r="AB280" s="160"/>
      <c r="AC280" s="160"/>
      <c r="AD280" s="160"/>
      <c r="AE280" s="160"/>
      <c r="AF280" s="63" t="e">
        <f t="shared" si="67"/>
        <v>#N/A</v>
      </c>
      <c r="AG280" s="63" t="e">
        <f t="shared" si="68"/>
        <v>#N/A</v>
      </c>
      <c r="AH280" s="64" t="e">
        <f t="shared" si="73"/>
        <v>#N/A</v>
      </c>
      <c r="AI280" s="65">
        <f t="shared" ca="1" si="69"/>
        <v>44511</v>
      </c>
      <c r="AJ280" s="66" t="e">
        <f t="shared" ca="1" si="74"/>
        <v>#N/A</v>
      </c>
      <c r="AK280" s="66">
        <f>SUMIFS(Cost!$E:$E,Cost!$B:$B,Blackvue!$B$280,Cost!$C:$C,Blackvue!O280)</f>
        <v>0</v>
      </c>
      <c r="AL280" s="66">
        <f>SUMIFS(Cost!$E:$E,Cost!$B:$B,Blackvue!$B$280,Cost!$C:$C,Blackvue!P280)</f>
        <v>0</v>
      </c>
      <c r="AM280" s="66">
        <f>SUMIFS(Cost!$E:$E,Cost!$B:$B,Blackvue!$B$280,Cost!$C:$C,Blackvue!Q280)</f>
        <v>0</v>
      </c>
      <c r="AN280" s="66">
        <f>SUMIFS(Cost!$E:$E,Cost!$B:$B,Blackvue!$B$280,Cost!$C:$C,Blackvue!R280)</f>
        <v>0</v>
      </c>
      <c r="AO280" s="66">
        <f t="shared" si="70"/>
        <v>0</v>
      </c>
      <c r="AP280" s="66">
        <f>SUMIFS(Cost!$F:$F,Cost!$B:$B,Blackvue!B280,Cost!$C:$C,Blackvue!O280)</f>
        <v>0</v>
      </c>
      <c r="AQ280" s="66">
        <f>SUMIFS(Cost!$F:$F,Cost!$B:$B,Blackvue!B280,Cost!$C:$C,Blackvue!P280)</f>
        <v>0</v>
      </c>
      <c r="AR280" s="66">
        <f>SUMIFS(Cost!$F:$F,Cost!$B:$B,Blackvue!B280,Cost!$C:$C,Blackvue!Q280)</f>
        <v>0</v>
      </c>
      <c r="AS280" s="66">
        <f>SUMIFS(Cost!$F:$F,Cost!$B:$B,Blackvue!B280,Cost!$C:$C,Blackvue!R280)</f>
        <v>0</v>
      </c>
      <c r="AT280" s="14" t="str">
        <f t="shared" si="71"/>
        <v/>
      </c>
    </row>
    <row r="281" spans="1:46" ht="15.75" thickBot="1">
      <c r="A281" s="41">
        <v>274</v>
      </c>
      <c r="B281" s="42" t="str">
        <f>IFERROR(VLOOKUP(AT281,Model!$A$3:$B$63,2,FALSE),"")</f>
        <v/>
      </c>
      <c r="C281" s="77"/>
      <c r="D281" s="45"/>
      <c r="E281" s="45"/>
      <c r="F281" s="45"/>
      <c r="G281" s="45"/>
      <c r="H281" s="45"/>
      <c r="I281" s="45"/>
      <c r="J281" s="45"/>
      <c r="K281" s="45"/>
      <c r="L281" s="45"/>
      <c r="M281" s="45"/>
      <c r="N281" s="42"/>
      <c r="O281" s="42"/>
      <c r="P281" s="42"/>
      <c r="Q281" s="42"/>
      <c r="R281" s="42"/>
      <c r="S281" s="66">
        <f t="shared" si="61"/>
        <v>0</v>
      </c>
      <c r="T281" s="66">
        <f t="shared" si="62"/>
        <v>0</v>
      </c>
      <c r="U281" s="66">
        <f t="shared" si="63"/>
        <v>0</v>
      </c>
      <c r="V281" s="66">
        <f t="shared" si="64"/>
        <v>0</v>
      </c>
      <c r="W281" s="66">
        <f t="shared" si="65"/>
        <v>0</v>
      </c>
      <c r="X281" s="43" t="str">
        <f t="shared" ca="1" si="66"/>
        <v/>
      </c>
      <c r="Y281" s="44" t="str">
        <f t="shared" ca="1" si="72"/>
        <v/>
      </c>
      <c r="Z281" s="160"/>
      <c r="AA281" s="160"/>
      <c r="AB281" s="160"/>
      <c r="AC281" s="160"/>
      <c r="AD281" s="160"/>
      <c r="AE281" s="160"/>
      <c r="AF281" s="63" t="e">
        <f t="shared" si="67"/>
        <v>#N/A</v>
      </c>
      <c r="AG281" s="63" t="e">
        <f t="shared" si="68"/>
        <v>#N/A</v>
      </c>
      <c r="AH281" s="64" t="e">
        <f t="shared" si="73"/>
        <v>#N/A</v>
      </c>
      <c r="AI281" s="65">
        <f t="shared" ca="1" si="69"/>
        <v>44511</v>
      </c>
      <c r="AJ281" s="66" t="e">
        <f t="shared" ca="1" si="74"/>
        <v>#N/A</v>
      </c>
      <c r="AK281" s="66">
        <f>SUMIFS(Cost!$E:$E,Cost!$B:$B,Blackvue!$B$281,Cost!$C:$C,Blackvue!O281)</f>
        <v>0</v>
      </c>
      <c r="AL281" s="66">
        <f>SUMIFS(Cost!$E:$E,Cost!$B:$B,Blackvue!$B$281,Cost!$C:$C,Blackvue!P281)</f>
        <v>0</v>
      </c>
      <c r="AM281" s="66">
        <f>SUMIFS(Cost!$E:$E,Cost!$B:$B,Blackvue!$B$281,Cost!$C:$C,Blackvue!Q281)</f>
        <v>0</v>
      </c>
      <c r="AN281" s="66">
        <f>SUMIFS(Cost!$E:$E,Cost!$B:$B,Blackvue!$B$281,Cost!$C:$C,Blackvue!R281)</f>
        <v>0</v>
      </c>
      <c r="AO281" s="66">
        <f t="shared" si="70"/>
        <v>0</v>
      </c>
      <c r="AP281" s="66">
        <f>SUMIFS(Cost!$F:$F,Cost!$B:$B,Blackvue!B281,Cost!$C:$C,Blackvue!O281)</f>
        <v>0</v>
      </c>
      <c r="AQ281" s="66">
        <f>SUMIFS(Cost!$F:$F,Cost!$B:$B,Blackvue!B281,Cost!$C:$C,Blackvue!P281)</f>
        <v>0</v>
      </c>
      <c r="AR281" s="66">
        <f>SUMIFS(Cost!$F:$F,Cost!$B:$B,Blackvue!B281,Cost!$C:$C,Blackvue!Q281)</f>
        <v>0</v>
      </c>
      <c r="AS281" s="66">
        <f>SUMIFS(Cost!$F:$F,Cost!$B:$B,Blackvue!B281,Cost!$C:$C,Blackvue!R281)</f>
        <v>0</v>
      </c>
      <c r="AT281" s="14" t="str">
        <f t="shared" si="71"/>
        <v/>
      </c>
    </row>
    <row r="282" spans="1:46" ht="15.75" thickBot="1">
      <c r="A282" s="41">
        <v>275</v>
      </c>
      <c r="B282" s="42" t="str">
        <f>IFERROR(VLOOKUP(AT282,Model!$A$3:$B$63,2,FALSE),"")</f>
        <v/>
      </c>
      <c r="C282" s="77"/>
      <c r="D282" s="45"/>
      <c r="E282" s="45"/>
      <c r="F282" s="45"/>
      <c r="G282" s="45"/>
      <c r="H282" s="45"/>
      <c r="I282" s="45"/>
      <c r="J282" s="45"/>
      <c r="K282" s="45"/>
      <c r="L282" s="45"/>
      <c r="M282" s="45"/>
      <c r="N282" s="42"/>
      <c r="O282" s="42"/>
      <c r="P282" s="42"/>
      <c r="Q282" s="42"/>
      <c r="R282" s="42"/>
      <c r="S282" s="66">
        <f t="shared" si="61"/>
        <v>0</v>
      </c>
      <c r="T282" s="66">
        <f t="shared" si="62"/>
        <v>0</v>
      </c>
      <c r="U282" s="66">
        <f t="shared" si="63"/>
        <v>0</v>
      </c>
      <c r="V282" s="66">
        <f t="shared" si="64"/>
        <v>0</v>
      </c>
      <c r="W282" s="66">
        <f t="shared" si="65"/>
        <v>0</v>
      </c>
      <c r="X282" s="43" t="str">
        <f t="shared" ca="1" si="66"/>
        <v/>
      </c>
      <c r="Y282" s="44" t="str">
        <f t="shared" ca="1" si="72"/>
        <v/>
      </c>
      <c r="Z282" s="160"/>
      <c r="AA282" s="160"/>
      <c r="AB282" s="160"/>
      <c r="AC282" s="160"/>
      <c r="AD282" s="160"/>
      <c r="AE282" s="160"/>
      <c r="AF282" s="63" t="e">
        <f t="shared" si="67"/>
        <v>#N/A</v>
      </c>
      <c r="AG282" s="63" t="e">
        <f t="shared" si="68"/>
        <v>#N/A</v>
      </c>
      <c r="AH282" s="64" t="e">
        <f t="shared" si="73"/>
        <v>#N/A</v>
      </c>
      <c r="AI282" s="65">
        <f t="shared" ca="1" si="69"/>
        <v>44511</v>
      </c>
      <c r="AJ282" s="66" t="e">
        <f t="shared" ca="1" si="74"/>
        <v>#N/A</v>
      </c>
      <c r="AK282" s="66">
        <f>SUMIFS(Cost!$E:$E,Cost!$B:$B,Blackvue!$B$282,Cost!$C:$C,Blackvue!O282)</f>
        <v>0</v>
      </c>
      <c r="AL282" s="66">
        <f>SUMIFS(Cost!$E:$E,Cost!$B:$B,Blackvue!$B$282,Cost!$C:$C,Blackvue!P282)</f>
        <v>0</v>
      </c>
      <c r="AM282" s="66">
        <f>SUMIFS(Cost!$E:$E,Cost!$B:$B,Blackvue!$B$282,Cost!$C:$C,Blackvue!Q282)</f>
        <v>0</v>
      </c>
      <c r="AN282" s="66">
        <f>SUMIFS(Cost!$E:$E,Cost!$B:$B,Blackvue!$B$282,Cost!$C:$C,Blackvue!R282)</f>
        <v>0</v>
      </c>
      <c r="AO282" s="66">
        <f t="shared" si="70"/>
        <v>0</v>
      </c>
      <c r="AP282" s="66">
        <f>SUMIFS(Cost!$F:$F,Cost!$B:$B,Blackvue!B282,Cost!$C:$C,Blackvue!O282)</f>
        <v>0</v>
      </c>
      <c r="AQ282" s="66">
        <f>SUMIFS(Cost!$F:$F,Cost!$B:$B,Blackvue!B282,Cost!$C:$C,Blackvue!P282)</f>
        <v>0</v>
      </c>
      <c r="AR282" s="66">
        <f>SUMIFS(Cost!$F:$F,Cost!$B:$B,Blackvue!B282,Cost!$C:$C,Blackvue!Q282)</f>
        <v>0</v>
      </c>
      <c r="AS282" s="66">
        <f>SUMIFS(Cost!$F:$F,Cost!$B:$B,Blackvue!B282,Cost!$C:$C,Blackvue!R282)</f>
        <v>0</v>
      </c>
      <c r="AT282" s="14" t="str">
        <f t="shared" si="71"/>
        <v/>
      </c>
    </row>
    <row r="283" spans="1:46" ht="15.75" thickBot="1">
      <c r="A283" s="41">
        <v>276</v>
      </c>
      <c r="B283" s="42" t="str">
        <f>IFERROR(VLOOKUP(AT283,Model!$A$3:$B$63,2,FALSE),"")</f>
        <v/>
      </c>
      <c r="C283" s="77"/>
      <c r="D283" s="45"/>
      <c r="E283" s="45"/>
      <c r="F283" s="45"/>
      <c r="G283" s="45"/>
      <c r="H283" s="45"/>
      <c r="I283" s="45"/>
      <c r="J283" s="45"/>
      <c r="K283" s="45"/>
      <c r="L283" s="45"/>
      <c r="M283" s="45"/>
      <c r="N283" s="42"/>
      <c r="O283" s="42"/>
      <c r="P283" s="42"/>
      <c r="Q283" s="42"/>
      <c r="R283" s="42"/>
      <c r="S283" s="66">
        <f t="shared" si="61"/>
        <v>0</v>
      </c>
      <c r="T283" s="66">
        <f t="shared" si="62"/>
        <v>0</v>
      </c>
      <c r="U283" s="66">
        <f t="shared" si="63"/>
        <v>0</v>
      </c>
      <c r="V283" s="66">
        <f t="shared" si="64"/>
        <v>0</v>
      </c>
      <c r="W283" s="66">
        <f t="shared" si="65"/>
        <v>0</v>
      </c>
      <c r="X283" s="43" t="str">
        <f t="shared" ca="1" si="66"/>
        <v/>
      </c>
      <c r="Y283" s="44" t="str">
        <f t="shared" ca="1" si="72"/>
        <v/>
      </c>
      <c r="Z283" s="160"/>
      <c r="AA283" s="160"/>
      <c r="AB283" s="160"/>
      <c r="AC283" s="160"/>
      <c r="AD283" s="160"/>
      <c r="AE283" s="160"/>
      <c r="AF283" s="63" t="e">
        <f t="shared" si="67"/>
        <v>#N/A</v>
      </c>
      <c r="AG283" s="63" t="e">
        <f t="shared" si="68"/>
        <v>#N/A</v>
      </c>
      <c r="AH283" s="64" t="e">
        <f t="shared" si="73"/>
        <v>#N/A</v>
      </c>
      <c r="AI283" s="65">
        <f t="shared" ca="1" si="69"/>
        <v>44511</v>
      </c>
      <c r="AJ283" s="66" t="e">
        <f t="shared" ca="1" si="74"/>
        <v>#N/A</v>
      </c>
      <c r="AK283" s="66">
        <f>SUMIFS(Cost!$E:$E,Cost!$B:$B,Blackvue!$B$283,Cost!$C:$C,Blackvue!O283)</f>
        <v>0</v>
      </c>
      <c r="AL283" s="66">
        <f>SUMIFS(Cost!$E:$E,Cost!$B:$B,Blackvue!$B$283,Cost!$C:$C,Blackvue!P283)</f>
        <v>0</v>
      </c>
      <c r="AM283" s="66">
        <f>SUMIFS(Cost!$E:$E,Cost!$B:$B,Blackvue!$B$283,Cost!$C:$C,Blackvue!Q283)</f>
        <v>0</v>
      </c>
      <c r="AN283" s="66">
        <f>SUMIFS(Cost!$E:$E,Cost!$B:$B,Blackvue!$B$283,Cost!$C:$C,Blackvue!R283)</f>
        <v>0</v>
      </c>
      <c r="AO283" s="66">
        <f t="shared" si="70"/>
        <v>0</v>
      </c>
      <c r="AP283" s="66">
        <f>SUMIFS(Cost!$F:$F,Cost!$B:$B,Blackvue!B283,Cost!$C:$C,Blackvue!O283)</f>
        <v>0</v>
      </c>
      <c r="AQ283" s="66">
        <f>SUMIFS(Cost!$F:$F,Cost!$B:$B,Blackvue!B283,Cost!$C:$C,Blackvue!P283)</f>
        <v>0</v>
      </c>
      <c r="AR283" s="66">
        <f>SUMIFS(Cost!$F:$F,Cost!$B:$B,Blackvue!B283,Cost!$C:$C,Blackvue!Q283)</f>
        <v>0</v>
      </c>
      <c r="AS283" s="66">
        <f>SUMIFS(Cost!$F:$F,Cost!$B:$B,Blackvue!B283,Cost!$C:$C,Blackvue!R283)</f>
        <v>0</v>
      </c>
      <c r="AT283" s="14" t="str">
        <f t="shared" si="71"/>
        <v/>
      </c>
    </row>
    <row r="284" spans="1:46" ht="15.75" thickBot="1">
      <c r="A284" s="41">
        <v>277</v>
      </c>
      <c r="B284" s="42" t="str">
        <f>IFERROR(VLOOKUP(AT284,Model!$A$3:$B$63,2,FALSE),"")</f>
        <v/>
      </c>
      <c r="C284" s="77"/>
      <c r="D284" s="45"/>
      <c r="E284" s="45"/>
      <c r="F284" s="45"/>
      <c r="G284" s="45"/>
      <c r="H284" s="45"/>
      <c r="I284" s="45"/>
      <c r="J284" s="45"/>
      <c r="K284" s="45"/>
      <c r="L284" s="45"/>
      <c r="M284" s="45"/>
      <c r="N284" s="42"/>
      <c r="O284" s="42"/>
      <c r="P284" s="42"/>
      <c r="Q284" s="42"/>
      <c r="R284" s="42"/>
      <c r="S284" s="66">
        <f t="shared" si="61"/>
        <v>0</v>
      </c>
      <c r="T284" s="66">
        <f t="shared" si="62"/>
        <v>0</v>
      </c>
      <c r="U284" s="66">
        <f t="shared" si="63"/>
        <v>0</v>
      </c>
      <c r="V284" s="66">
        <f t="shared" si="64"/>
        <v>0</v>
      </c>
      <c r="W284" s="66">
        <f t="shared" si="65"/>
        <v>0</v>
      </c>
      <c r="X284" s="43" t="str">
        <f t="shared" ca="1" si="66"/>
        <v/>
      </c>
      <c r="Y284" s="44" t="str">
        <f t="shared" ca="1" si="72"/>
        <v/>
      </c>
      <c r="Z284" s="160"/>
      <c r="AA284" s="160"/>
      <c r="AB284" s="160"/>
      <c r="AC284" s="160"/>
      <c r="AD284" s="160"/>
      <c r="AE284" s="160"/>
      <c r="AF284" s="63" t="e">
        <f t="shared" si="67"/>
        <v>#N/A</v>
      </c>
      <c r="AG284" s="63" t="e">
        <f t="shared" si="68"/>
        <v>#N/A</v>
      </c>
      <c r="AH284" s="64" t="e">
        <f t="shared" si="73"/>
        <v>#N/A</v>
      </c>
      <c r="AI284" s="65">
        <f t="shared" ca="1" si="69"/>
        <v>44511</v>
      </c>
      <c r="AJ284" s="66" t="e">
        <f t="shared" ca="1" si="74"/>
        <v>#N/A</v>
      </c>
      <c r="AK284" s="66">
        <f>SUMIFS(Cost!$E:$E,Cost!$B:$B,Blackvue!$B$284,Cost!$C:$C,Blackvue!O284)</f>
        <v>0</v>
      </c>
      <c r="AL284" s="66">
        <f>SUMIFS(Cost!$E:$E,Cost!$B:$B,Blackvue!$B$284,Cost!$C:$C,Blackvue!P284)</f>
        <v>0</v>
      </c>
      <c r="AM284" s="66">
        <f>SUMIFS(Cost!$E:$E,Cost!$B:$B,Blackvue!$B$284,Cost!$C:$C,Blackvue!Q284)</f>
        <v>0</v>
      </c>
      <c r="AN284" s="66">
        <f>SUMIFS(Cost!$E:$E,Cost!$B:$B,Blackvue!$B$284,Cost!$C:$C,Blackvue!R284)</f>
        <v>0</v>
      </c>
      <c r="AO284" s="66">
        <f t="shared" si="70"/>
        <v>0</v>
      </c>
      <c r="AP284" s="66">
        <f>SUMIFS(Cost!$F:$F,Cost!$B:$B,Blackvue!B284,Cost!$C:$C,Blackvue!O284)</f>
        <v>0</v>
      </c>
      <c r="AQ284" s="66">
        <f>SUMIFS(Cost!$F:$F,Cost!$B:$B,Blackvue!B284,Cost!$C:$C,Blackvue!P284)</f>
        <v>0</v>
      </c>
      <c r="AR284" s="66">
        <f>SUMIFS(Cost!$F:$F,Cost!$B:$B,Blackvue!B284,Cost!$C:$C,Blackvue!Q284)</f>
        <v>0</v>
      </c>
      <c r="AS284" s="66">
        <f>SUMIFS(Cost!$F:$F,Cost!$B:$B,Blackvue!B284,Cost!$C:$C,Blackvue!R284)</f>
        <v>0</v>
      </c>
      <c r="AT284" s="14" t="str">
        <f t="shared" si="71"/>
        <v/>
      </c>
    </row>
    <row r="285" spans="1:46" ht="15.75" thickBot="1">
      <c r="A285" s="41">
        <v>278</v>
      </c>
      <c r="B285" s="42" t="str">
        <f>IFERROR(VLOOKUP(AT285,Model!$A$3:$B$63,2,FALSE),"")</f>
        <v/>
      </c>
      <c r="C285" s="77"/>
      <c r="D285" s="45"/>
      <c r="E285" s="45"/>
      <c r="F285" s="45"/>
      <c r="G285" s="45"/>
      <c r="H285" s="45"/>
      <c r="I285" s="45"/>
      <c r="J285" s="45"/>
      <c r="K285" s="45"/>
      <c r="L285" s="45"/>
      <c r="M285" s="45"/>
      <c r="N285" s="42"/>
      <c r="O285" s="42"/>
      <c r="P285" s="42"/>
      <c r="Q285" s="42"/>
      <c r="R285" s="42"/>
      <c r="S285" s="66">
        <f t="shared" si="61"/>
        <v>0</v>
      </c>
      <c r="T285" s="66">
        <f t="shared" si="62"/>
        <v>0</v>
      </c>
      <c r="U285" s="66">
        <f t="shared" si="63"/>
        <v>0</v>
      </c>
      <c r="V285" s="66">
        <f t="shared" si="64"/>
        <v>0</v>
      </c>
      <c r="W285" s="66">
        <f t="shared" si="65"/>
        <v>0</v>
      </c>
      <c r="X285" s="43" t="str">
        <f t="shared" ca="1" si="66"/>
        <v/>
      </c>
      <c r="Y285" s="44" t="str">
        <f t="shared" ca="1" si="72"/>
        <v/>
      </c>
      <c r="Z285" s="160"/>
      <c r="AA285" s="160"/>
      <c r="AB285" s="160"/>
      <c r="AC285" s="160"/>
      <c r="AD285" s="160"/>
      <c r="AE285" s="160"/>
      <c r="AF285" s="63" t="e">
        <f t="shared" si="67"/>
        <v>#N/A</v>
      </c>
      <c r="AG285" s="63" t="e">
        <f t="shared" si="68"/>
        <v>#N/A</v>
      </c>
      <c r="AH285" s="64" t="e">
        <f t="shared" si="73"/>
        <v>#N/A</v>
      </c>
      <c r="AI285" s="65">
        <f t="shared" ca="1" si="69"/>
        <v>44511</v>
      </c>
      <c r="AJ285" s="66" t="e">
        <f t="shared" ca="1" si="74"/>
        <v>#N/A</v>
      </c>
      <c r="AK285" s="66">
        <f>SUMIFS(Cost!$E:$E,Cost!$B:$B,Blackvue!$B$285,Cost!$C:$C,Blackvue!O285)</f>
        <v>0</v>
      </c>
      <c r="AL285" s="66">
        <f>SUMIFS(Cost!$E:$E,Cost!$B:$B,Blackvue!$B$285,Cost!$C:$C,Blackvue!P285)</f>
        <v>0</v>
      </c>
      <c r="AM285" s="66">
        <f>SUMIFS(Cost!$E:$E,Cost!$B:$B,Blackvue!$B$285,Cost!$C:$C,Blackvue!Q285)</f>
        <v>0</v>
      </c>
      <c r="AN285" s="66">
        <f>SUMIFS(Cost!$E:$E,Cost!$B:$B,Blackvue!$B$285,Cost!$C:$C,Blackvue!R285)</f>
        <v>0</v>
      </c>
      <c r="AO285" s="66">
        <f t="shared" si="70"/>
        <v>0</v>
      </c>
      <c r="AP285" s="66">
        <f>SUMIFS(Cost!$F:$F,Cost!$B:$B,Blackvue!B285,Cost!$C:$C,Blackvue!O285)</f>
        <v>0</v>
      </c>
      <c r="AQ285" s="66">
        <f>SUMIFS(Cost!$F:$F,Cost!$B:$B,Blackvue!B285,Cost!$C:$C,Blackvue!P285)</f>
        <v>0</v>
      </c>
      <c r="AR285" s="66">
        <f>SUMIFS(Cost!$F:$F,Cost!$B:$B,Blackvue!B285,Cost!$C:$C,Blackvue!Q285)</f>
        <v>0</v>
      </c>
      <c r="AS285" s="66">
        <f>SUMIFS(Cost!$F:$F,Cost!$B:$B,Blackvue!B285,Cost!$C:$C,Blackvue!R285)</f>
        <v>0</v>
      </c>
      <c r="AT285" s="14" t="str">
        <f t="shared" si="71"/>
        <v/>
      </c>
    </row>
    <row r="286" spans="1:46" ht="15.75" thickBot="1">
      <c r="A286" s="41">
        <v>279</v>
      </c>
      <c r="B286" s="42" t="str">
        <f>IFERROR(VLOOKUP(AT286,Model!$A$3:$B$63,2,FALSE),"")</f>
        <v/>
      </c>
      <c r="C286" s="77"/>
      <c r="D286" s="45"/>
      <c r="E286" s="45"/>
      <c r="F286" s="45"/>
      <c r="G286" s="45"/>
      <c r="H286" s="45"/>
      <c r="I286" s="45"/>
      <c r="J286" s="45"/>
      <c r="K286" s="45"/>
      <c r="L286" s="45"/>
      <c r="M286" s="45"/>
      <c r="N286" s="42"/>
      <c r="O286" s="42"/>
      <c r="P286" s="42"/>
      <c r="Q286" s="42"/>
      <c r="R286" s="42"/>
      <c r="S286" s="66">
        <f t="shared" si="61"/>
        <v>0</v>
      </c>
      <c r="T286" s="66">
        <f t="shared" si="62"/>
        <v>0</v>
      </c>
      <c r="U286" s="66">
        <f t="shared" si="63"/>
        <v>0</v>
      </c>
      <c r="V286" s="66">
        <f t="shared" si="64"/>
        <v>0</v>
      </c>
      <c r="W286" s="66">
        <f t="shared" si="65"/>
        <v>0</v>
      </c>
      <c r="X286" s="43" t="str">
        <f t="shared" ca="1" si="66"/>
        <v/>
      </c>
      <c r="Y286" s="44" t="str">
        <f t="shared" ca="1" si="72"/>
        <v/>
      </c>
      <c r="Z286" s="160"/>
      <c r="AA286" s="160"/>
      <c r="AB286" s="160"/>
      <c r="AC286" s="160"/>
      <c r="AD286" s="160"/>
      <c r="AE286" s="160"/>
      <c r="AF286" s="63" t="e">
        <f t="shared" si="67"/>
        <v>#N/A</v>
      </c>
      <c r="AG286" s="63" t="e">
        <f t="shared" si="68"/>
        <v>#N/A</v>
      </c>
      <c r="AH286" s="64" t="e">
        <f t="shared" si="73"/>
        <v>#N/A</v>
      </c>
      <c r="AI286" s="65">
        <f t="shared" ca="1" si="69"/>
        <v>44511</v>
      </c>
      <c r="AJ286" s="66" t="e">
        <f t="shared" ca="1" si="74"/>
        <v>#N/A</v>
      </c>
      <c r="AK286" s="66">
        <f>SUMIFS(Cost!$E:$E,Cost!$B:$B,Blackvue!$B$286,Cost!$C:$C,Blackvue!O286)</f>
        <v>0</v>
      </c>
      <c r="AL286" s="66">
        <f>SUMIFS(Cost!$E:$E,Cost!$B:$B,Blackvue!$B$286,Cost!$C:$C,Blackvue!P286)</f>
        <v>0</v>
      </c>
      <c r="AM286" s="66">
        <f>SUMIFS(Cost!$E:$E,Cost!$B:$B,Blackvue!$B$286,Cost!$C:$C,Blackvue!Q286)</f>
        <v>0</v>
      </c>
      <c r="AN286" s="66">
        <f>SUMIFS(Cost!$E:$E,Cost!$B:$B,Blackvue!$B$286,Cost!$C:$C,Blackvue!R286)</f>
        <v>0</v>
      </c>
      <c r="AO286" s="66">
        <f t="shared" si="70"/>
        <v>0</v>
      </c>
      <c r="AP286" s="66">
        <f>SUMIFS(Cost!$F:$F,Cost!$B:$B,Blackvue!B286,Cost!$C:$C,Blackvue!O286)</f>
        <v>0</v>
      </c>
      <c r="AQ286" s="66">
        <f>SUMIFS(Cost!$F:$F,Cost!$B:$B,Blackvue!B286,Cost!$C:$C,Blackvue!P286)</f>
        <v>0</v>
      </c>
      <c r="AR286" s="66">
        <f>SUMIFS(Cost!$F:$F,Cost!$B:$B,Blackvue!B286,Cost!$C:$C,Blackvue!Q286)</f>
        <v>0</v>
      </c>
      <c r="AS286" s="66">
        <f>SUMIFS(Cost!$F:$F,Cost!$B:$B,Blackvue!B286,Cost!$C:$C,Blackvue!R286)</f>
        <v>0</v>
      </c>
      <c r="AT286" s="14" t="str">
        <f t="shared" si="71"/>
        <v/>
      </c>
    </row>
    <row r="287" spans="1:46" ht="15.75" thickBot="1">
      <c r="A287" s="41">
        <v>280</v>
      </c>
      <c r="B287" s="42" t="str">
        <f>IFERROR(VLOOKUP(AT287,Model!$A$3:$B$63,2,FALSE),"")</f>
        <v/>
      </c>
      <c r="C287" s="77"/>
      <c r="D287" s="45"/>
      <c r="E287" s="45"/>
      <c r="F287" s="45"/>
      <c r="G287" s="45"/>
      <c r="H287" s="45"/>
      <c r="I287" s="45"/>
      <c r="J287" s="45"/>
      <c r="K287" s="45"/>
      <c r="L287" s="45"/>
      <c r="M287" s="45"/>
      <c r="N287" s="42"/>
      <c r="O287" s="42"/>
      <c r="P287" s="42"/>
      <c r="Q287" s="42"/>
      <c r="R287" s="42"/>
      <c r="S287" s="66">
        <f t="shared" si="61"/>
        <v>0</v>
      </c>
      <c r="T287" s="66">
        <f t="shared" si="62"/>
        <v>0</v>
      </c>
      <c r="U287" s="66">
        <f t="shared" si="63"/>
        <v>0</v>
      </c>
      <c r="V287" s="66">
        <f t="shared" si="64"/>
        <v>0</v>
      </c>
      <c r="W287" s="66">
        <f t="shared" si="65"/>
        <v>0</v>
      </c>
      <c r="X287" s="43" t="str">
        <f t="shared" ca="1" si="66"/>
        <v/>
      </c>
      <c r="Y287" s="44" t="str">
        <f t="shared" ca="1" si="72"/>
        <v/>
      </c>
      <c r="Z287" s="160"/>
      <c r="AA287" s="160"/>
      <c r="AB287" s="160"/>
      <c r="AC287" s="160"/>
      <c r="AD287" s="160"/>
      <c r="AE287" s="160"/>
      <c r="AF287" s="63" t="e">
        <f t="shared" si="67"/>
        <v>#N/A</v>
      </c>
      <c r="AG287" s="63" t="e">
        <f t="shared" si="68"/>
        <v>#N/A</v>
      </c>
      <c r="AH287" s="64" t="e">
        <f t="shared" si="73"/>
        <v>#N/A</v>
      </c>
      <c r="AI287" s="65">
        <f t="shared" ca="1" si="69"/>
        <v>44511</v>
      </c>
      <c r="AJ287" s="66" t="e">
        <f t="shared" ca="1" si="74"/>
        <v>#N/A</v>
      </c>
      <c r="AK287" s="66">
        <f>SUMIFS(Cost!$E:$E,Cost!$B:$B,Blackvue!$B$287,Cost!$C:$C,Blackvue!O287)</f>
        <v>0</v>
      </c>
      <c r="AL287" s="66">
        <f>SUMIFS(Cost!$E:$E,Cost!$B:$B,Blackvue!$B$287,Cost!$C:$C,Blackvue!P287)</f>
        <v>0</v>
      </c>
      <c r="AM287" s="66">
        <f>SUMIFS(Cost!$E:$E,Cost!$B:$B,Blackvue!$B$287,Cost!$C:$C,Blackvue!Q287)</f>
        <v>0</v>
      </c>
      <c r="AN287" s="66">
        <f>SUMIFS(Cost!$E:$E,Cost!$B:$B,Blackvue!$B$287,Cost!$C:$C,Blackvue!R287)</f>
        <v>0</v>
      </c>
      <c r="AO287" s="66">
        <f t="shared" si="70"/>
        <v>0</v>
      </c>
      <c r="AP287" s="66">
        <f>SUMIFS(Cost!$F:$F,Cost!$B:$B,Blackvue!B287,Cost!$C:$C,Blackvue!O287)</f>
        <v>0</v>
      </c>
      <c r="AQ287" s="66">
        <f>SUMIFS(Cost!$F:$F,Cost!$B:$B,Blackvue!B287,Cost!$C:$C,Blackvue!P287)</f>
        <v>0</v>
      </c>
      <c r="AR287" s="66">
        <f>SUMIFS(Cost!$F:$F,Cost!$B:$B,Blackvue!B287,Cost!$C:$C,Blackvue!Q287)</f>
        <v>0</v>
      </c>
      <c r="AS287" s="66">
        <f>SUMIFS(Cost!$F:$F,Cost!$B:$B,Blackvue!B287,Cost!$C:$C,Blackvue!R287)</f>
        <v>0</v>
      </c>
      <c r="AT287" s="14" t="str">
        <f t="shared" si="71"/>
        <v/>
      </c>
    </row>
    <row r="288" spans="1:46" ht="15.75" thickBot="1">
      <c r="A288" s="41">
        <v>281</v>
      </c>
      <c r="B288" s="42" t="str">
        <f>IFERROR(VLOOKUP(AT288,Model!$A$3:$B$63,2,FALSE),"")</f>
        <v/>
      </c>
      <c r="C288" s="77"/>
      <c r="D288" s="45"/>
      <c r="E288" s="45"/>
      <c r="F288" s="45"/>
      <c r="G288" s="45"/>
      <c r="H288" s="45"/>
      <c r="I288" s="45"/>
      <c r="J288" s="45"/>
      <c r="K288" s="45"/>
      <c r="L288" s="45"/>
      <c r="M288" s="45"/>
      <c r="N288" s="42"/>
      <c r="O288" s="42"/>
      <c r="P288" s="42"/>
      <c r="Q288" s="42"/>
      <c r="R288" s="42"/>
      <c r="S288" s="66">
        <f t="shared" si="61"/>
        <v>0</v>
      </c>
      <c r="T288" s="66">
        <f t="shared" si="62"/>
        <v>0</v>
      </c>
      <c r="U288" s="66">
        <f t="shared" si="63"/>
        <v>0</v>
      </c>
      <c r="V288" s="66">
        <f t="shared" si="64"/>
        <v>0</v>
      </c>
      <c r="W288" s="66">
        <f t="shared" si="65"/>
        <v>0</v>
      </c>
      <c r="X288" s="43" t="str">
        <f t="shared" ca="1" si="66"/>
        <v/>
      </c>
      <c r="Y288" s="44" t="str">
        <f t="shared" ca="1" si="72"/>
        <v/>
      </c>
      <c r="Z288" s="160"/>
      <c r="AA288" s="160"/>
      <c r="AB288" s="160"/>
      <c r="AC288" s="160"/>
      <c r="AD288" s="160"/>
      <c r="AE288" s="160"/>
      <c r="AF288" s="63" t="e">
        <f t="shared" si="67"/>
        <v>#N/A</v>
      </c>
      <c r="AG288" s="63" t="e">
        <f t="shared" si="68"/>
        <v>#N/A</v>
      </c>
      <c r="AH288" s="64" t="e">
        <f t="shared" si="73"/>
        <v>#N/A</v>
      </c>
      <c r="AI288" s="65">
        <f t="shared" ca="1" si="69"/>
        <v>44511</v>
      </c>
      <c r="AJ288" s="66" t="e">
        <f t="shared" ca="1" si="74"/>
        <v>#N/A</v>
      </c>
      <c r="AK288" s="66">
        <f>SUMIFS(Cost!$E:$E,Cost!$B:$B,Blackvue!$B$288,Cost!$C:$C,Blackvue!O288)</f>
        <v>0</v>
      </c>
      <c r="AL288" s="66">
        <f>SUMIFS(Cost!$E:$E,Cost!$B:$B,Blackvue!$B$288,Cost!$C:$C,Blackvue!P288)</f>
        <v>0</v>
      </c>
      <c r="AM288" s="66">
        <f>SUMIFS(Cost!$E:$E,Cost!$B:$B,Blackvue!$B$288,Cost!$C:$C,Blackvue!Q288)</f>
        <v>0</v>
      </c>
      <c r="AN288" s="66">
        <f>SUMIFS(Cost!$E:$E,Cost!$B:$B,Blackvue!$B$288,Cost!$C:$C,Blackvue!R288)</f>
        <v>0</v>
      </c>
      <c r="AO288" s="66">
        <f t="shared" si="70"/>
        <v>0</v>
      </c>
      <c r="AP288" s="66">
        <f>SUMIFS(Cost!$F:$F,Cost!$B:$B,Blackvue!B288,Cost!$C:$C,Blackvue!O288)</f>
        <v>0</v>
      </c>
      <c r="AQ288" s="66">
        <f>SUMIFS(Cost!$F:$F,Cost!$B:$B,Blackvue!B288,Cost!$C:$C,Blackvue!P288)</f>
        <v>0</v>
      </c>
      <c r="AR288" s="66">
        <f>SUMIFS(Cost!$F:$F,Cost!$B:$B,Blackvue!B288,Cost!$C:$C,Blackvue!Q288)</f>
        <v>0</v>
      </c>
      <c r="AS288" s="66">
        <f>SUMIFS(Cost!$F:$F,Cost!$B:$B,Blackvue!B288,Cost!$C:$C,Blackvue!R288)</f>
        <v>0</v>
      </c>
      <c r="AT288" s="14" t="str">
        <f t="shared" si="71"/>
        <v/>
      </c>
    </row>
    <row r="289" spans="1:46" ht="15.75" thickBot="1">
      <c r="A289" s="41">
        <v>282</v>
      </c>
      <c r="B289" s="42" t="str">
        <f>IFERROR(VLOOKUP(AT289,Model!$A$3:$B$63,2,FALSE),"")</f>
        <v/>
      </c>
      <c r="C289" s="77"/>
      <c r="D289" s="45"/>
      <c r="E289" s="45"/>
      <c r="F289" s="45"/>
      <c r="G289" s="45"/>
      <c r="H289" s="45"/>
      <c r="I289" s="45"/>
      <c r="J289" s="45"/>
      <c r="K289" s="45"/>
      <c r="L289" s="45"/>
      <c r="M289" s="45"/>
      <c r="N289" s="42"/>
      <c r="O289" s="42"/>
      <c r="P289" s="42"/>
      <c r="Q289" s="42"/>
      <c r="R289" s="42"/>
      <c r="S289" s="66">
        <f t="shared" si="61"/>
        <v>0</v>
      </c>
      <c r="T289" s="66">
        <f t="shared" si="62"/>
        <v>0</v>
      </c>
      <c r="U289" s="66">
        <f t="shared" si="63"/>
        <v>0</v>
      </c>
      <c r="V289" s="66">
        <f t="shared" si="64"/>
        <v>0</v>
      </c>
      <c r="W289" s="66">
        <f t="shared" si="65"/>
        <v>0</v>
      </c>
      <c r="X289" s="43" t="str">
        <f t="shared" ca="1" si="66"/>
        <v/>
      </c>
      <c r="Y289" s="44" t="str">
        <f t="shared" ca="1" si="72"/>
        <v/>
      </c>
      <c r="Z289" s="160"/>
      <c r="AA289" s="160"/>
      <c r="AB289" s="160"/>
      <c r="AC289" s="160"/>
      <c r="AD289" s="160"/>
      <c r="AE289" s="160"/>
      <c r="AF289" s="63" t="e">
        <f t="shared" si="67"/>
        <v>#N/A</v>
      </c>
      <c r="AG289" s="63" t="e">
        <f t="shared" si="68"/>
        <v>#N/A</v>
      </c>
      <c r="AH289" s="64" t="e">
        <f t="shared" si="73"/>
        <v>#N/A</v>
      </c>
      <c r="AI289" s="65">
        <f t="shared" ca="1" si="69"/>
        <v>44511</v>
      </c>
      <c r="AJ289" s="66" t="e">
        <f t="shared" ca="1" si="74"/>
        <v>#N/A</v>
      </c>
      <c r="AK289" s="66">
        <f>SUMIFS(Cost!$E:$E,Cost!$B:$B,Blackvue!$B$289,Cost!$C:$C,Blackvue!O289)</f>
        <v>0</v>
      </c>
      <c r="AL289" s="66">
        <f>SUMIFS(Cost!$E:$E,Cost!$B:$B,Blackvue!$B$289,Cost!$C:$C,Blackvue!P289)</f>
        <v>0</v>
      </c>
      <c r="AM289" s="66">
        <f>SUMIFS(Cost!$E:$E,Cost!$B:$B,Blackvue!$B$289,Cost!$C:$C,Blackvue!Q289)</f>
        <v>0</v>
      </c>
      <c r="AN289" s="66">
        <f>SUMIFS(Cost!$E:$E,Cost!$B:$B,Blackvue!$B$289,Cost!$C:$C,Blackvue!R289)</f>
        <v>0</v>
      </c>
      <c r="AO289" s="66">
        <f t="shared" si="70"/>
        <v>0</v>
      </c>
      <c r="AP289" s="66">
        <f>SUMIFS(Cost!$F:$F,Cost!$B:$B,Blackvue!B289,Cost!$C:$C,Blackvue!O289)</f>
        <v>0</v>
      </c>
      <c r="AQ289" s="66">
        <f>SUMIFS(Cost!$F:$F,Cost!$B:$B,Blackvue!B289,Cost!$C:$C,Blackvue!P289)</f>
        <v>0</v>
      </c>
      <c r="AR289" s="66">
        <f>SUMIFS(Cost!$F:$F,Cost!$B:$B,Blackvue!B289,Cost!$C:$C,Blackvue!Q289)</f>
        <v>0</v>
      </c>
      <c r="AS289" s="66">
        <f>SUMIFS(Cost!$F:$F,Cost!$B:$B,Blackvue!B289,Cost!$C:$C,Blackvue!R289)</f>
        <v>0</v>
      </c>
      <c r="AT289" s="14" t="str">
        <f t="shared" si="71"/>
        <v/>
      </c>
    </row>
    <row r="290" spans="1:46" ht="15.75" thickBot="1">
      <c r="A290" s="41">
        <v>283</v>
      </c>
      <c r="B290" s="42" t="str">
        <f>IFERROR(VLOOKUP(AT290,Model!$A$3:$B$63,2,FALSE),"")</f>
        <v/>
      </c>
      <c r="C290" s="77"/>
      <c r="D290" s="45"/>
      <c r="E290" s="45"/>
      <c r="F290" s="45"/>
      <c r="G290" s="45"/>
      <c r="H290" s="45"/>
      <c r="I290" s="45"/>
      <c r="J290" s="45"/>
      <c r="K290" s="45"/>
      <c r="L290" s="45"/>
      <c r="M290" s="45"/>
      <c r="N290" s="42"/>
      <c r="O290" s="42"/>
      <c r="P290" s="42"/>
      <c r="Q290" s="42"/>
      <c r="R290" s="42"/>
      <c r="S290" s="66">
        <f t="shared" si="61"/>
        <v>0</v>
      </c>
      <c r="T290" s="66">
        <f t="shared" si="62"/>
        <v>0</v>
      </c>
      <c r="U290" s="66">
        <f t="shared" si="63"/>
        <v>0</v>
      </c>
      <c r="V290" s="66">
        <f t="shared" si="64"/>
        <v>0</v>
      </c>
      <c r="W290" s="66">
        <f t="shared" si="65"/>
        <v>0</v>
      </c>
      <c r="X290" s="43" t="str">
        <f t="shared" ca="1" si="66"/>
        <v/>
      </c>
      <c r="Y290" s="44" t="str">
        <f t="shared" ca="1" si="72"/>
        <v/>
      </c>
      <c r="Z290" s="160"/>
      <c r="AA290" s="160"/>
      <c r="AB290" s="160"/>
      <c r="AC290" s="160"/>
      <c r="AD290" s="160"/>
      <c r="AE290" s="160"/>
      <c r="AF290" s="63" t="e">
        <f t="shared" si="67"/>
        <v>#N/A</v>
      </c>
      <c r="AG290" s="63" t="e">
        <f t="shared" si="68"/>
        <v>#N/A</v>
      </c>
      <c r="AH290" s="64" t="e">
        <f t="shared" si="73"/>
        <v>#N/A</v>
      </c>
      <c r="AI290" s="65">
        <f t="shared" ca="1" si="69"/>
        <v>44511</v>
      </c>
      <c r="AJ290" s="66" t="e">
        <f t="shared" ca="1" si="74"/>
        <v>#N/A</v>
      </c>
      <c r="AK290" s="66">
        <f>SUMIFS(Cost!$E:$E,Cost!$B:$B,Blackvue!$B$290,Cost!$C:$C,Blackvue!O290)</f>
        <v>0</v>
      </c>
      <c r="AL290" s="66">
        <f>SUMIFS(Cost!$E:$E,Cost!$B:$B,Blackvue!$B$290,Cost!$C:$C,Blackvue!P290)</f>
        <v>0</v>
      </c>
      <c r="AM290" s="66">
        <f>SUMIFS(Cost!$E:$E,Cost!$B:$B,Blackvue!$B$290,Cost!$C:$C,Blackvue!Q290)</f>
        <v>0</v>
      </c>
      <c r="AN290" s="66">
        <f>SUMIFS(Cost!$E:$E,Cost!$B:$B,Blackvue!$B$290,Cost!$C:$C,Blackvue!R290)</f>
        <v>0</v>
      </c>
      <c r="AO290" s="66">
        <f t="shared" si="70"/>
        <v>0</v>
      </c>
      <c r="AP290" s="66">
        <f>SUMIFS(Cost!$F:$F,Cost!$B:$B,Blackvue!B290,Cost!$C:$C,Blackvue!O290)</f>
        <v>0</v>
      </c>
      <c r="AQ290" s="66">
        <f>SUMIFS(Cost!$F:$F,Cost!$B:$B,Blackvue!B290,Cost!$C:$C,Blackvue!P290)</f>
        <v>0</v>
      </c>
      <c r="AR290" s="66">
        <f>SUMIFS(Cost!$F:$F,Cost!$B:$B,Blackvue!B290,Cost!$C:$C,Blackvue!Q290)</f>
        <v>0</v>
      </c>
      <c r="AS290" s="66">
        <f>SUMIFS(Cost!$F:$F,Cost!$B:$B,Blackvue!B290,Cost!$C:$C,Blackvue!R290)</f>
        <v>0</v>
      </c>
      <c r="AT290" s="14" t="str">
        <f t="shared" si="71"/>
        <v/>
      </c>
    </row>
    <row r="291" spans="1:46" ht="15.75" thickBot="1">
      <c r="A291" s="41">
        <v>284</v>
      </c>
      <c r="B291" s="42" t="str">
        <f>IFERROR(VLOOKUP(AT291,Model!$A$3:$B$63,2,FALSE),"")</f>
        <v/>
      </c>
      <c r="C291" s="77"/>
      <c r="D291" s="45"/>
      <c r="E291" s="45"/>
      <c r="F291" s="45"/>
      <c r="G291" s="45"/>
      <c r="H291" s="45"/>
      <c r="I291" s="45"/>
      <c r="J291" s="45"/>
      <c r="K291" s="45"/>
      <c r="L291" s="45"/>
      <c r="M291" s="45"/>
      <c r="N291" s="42"/>
      <c r="O291" s="42"/>
      <c r="P291" s="42"/>
      <c r="Q291" s="42"/>
      <c r="R291" s="42"/>
      <c r="S291" s="66">
        <f t="shared" si="61"/>
        <v>0</v>
      </c>
      <c r="T291" s="66">
        <f t="shared" si="62"/>
        <v>0</v>
      </c>
      <c r="U291" s="66">
        <f t="shared" si="63"/>
        <v>0</v>
      </c>
      <c r="V291" s="66">
        <f t="shared" si="64"/>
        <v>0</v>
      </c>
      <c r="W291" s="66">
        <f t="shared" si="65"/>
        <v>0</v>
      </c>
      <c r="X291" s="43" t="str">
        <f t="shared" ca="1" si="66"/>
        <v/>
      </c>
      <c r="Y291" s="44" t="str">
        <f t="shared" ca="1" si="72"/>
        <v/>
      </c>
      <c r="Z291" s="160"/>
      <c r="AA291" s="160"/>
      <c r="AB291" s="160"/>
      <c r="AC291" s="160"/>
      <c r="AD291" s="160"/>
      <c r="AE291" s="160"/>
      <c r="AF291" s="63" t="e">
        <f t="shared" si="67"/>
        <v>#N/A</v>
      </c>
      <c r="AG291" s="63" t="e">
        <f t="shared" si="68"/>
        <v>#N/A</v>
      </c>
      <c r="AH291" s="64" t="e">
        <f t="shared" si="73"/>
        <v>#N/A</v>
      </c>
      <c r="AI291" s="65">
        <f t="shared" ca="1" si="69"/>
        <v>44511</v>
      </c>
      <c r="AJ291" s="66" t="e">
        <f t="shared" ca="1" si="74"/>
        <v>#N/A</v>
      </c>
      <c r="AK291" s="66">
        <f>SUMIFS(Cost!$E:$E,Cost!$B:$B,Blackvue!$B$291,Cost!$C:$C,Blackvue!O291)</f>
        <v>0</v>
      </c>
      <c r="AL291" s="66">
        <f>SUMIFS(Cost!$E:$E,Cost!$B:$B,Blackvue!$B$291,Cost!$C:$C,Blackvue!P291)</f>
        <v>0</v>
      </c>
      <c r="AM291" s="66">
        <f>SUMIFS(Cost!$E:$E,Cost!$B:$B,Blackvue!$B$291,Cost!$C:$C,Blackvue!Q291)</f>
        <v>0</v>
      </c>
      <c r="AN291" s="66">
        <f>SUMIFS(Cost!$E:$E,Cost!$B:$B,Blackvue!$B$291,Cost!$C:$C,Blackvue!R291)</f>
        <v>0</v>
      </c>
      <c r="AO291" s="66">
        <f t="shared" si="70"/>
        <v>0</v>
      </c>
      <c r="AP291" s="66">
        <f>SUMIFS(Cost!$F:$F,Cost!$B:$B,Blackvue!B291,Cost!$C:$C,Blackvue!O291)</f>
        <v>0</v>
      </c>
      <c r="AQ291" s="66">
        <f>SUMIFS(Cost!$F:$F,Cost!$B:$B,Blackvue!B291,Cost!$C:$C,Blackvue!P291)</f>
        <v>0</v>
      </c>
      <c r="AR291" s="66">
        <f>SUMIFS(Cost!$F:$F,Cost!$B:$B,Blackvue!B291,Cost!$C:$C,Blackvue!Q291)</f>
        <v>0</v>
      </c>
      <c r="AS291" s="66">
        <f>SUMIFS(Cost!$F:$F,Cost!$B:$B,Blackvue!B291,Cost!$C:$C,Blackvue!R291)</f>
        <v>0</v>
      </c>
      <c r="AT291" s="14" t="str">
        <f t="shared" si="71"/>
        <v/>
      </c>
    </row>
    <row r="292" spans="1:46" ht="15.75" thickBot="1">
      <c r="A292" s="41">
        <v>285</v>
      </c>
      <c r="B292" s="42" t="str">
        <f>IFERROR(VLOOKUP(AT292,Model!$A$3:$B$63,2,FALSE),"")</f>
        <v/>
      </c>
      <c r="C292" s="77"/>
      <c r="D292" s="45"/>
      <c r="E292" s="45"/>
      <c r="F292" s="45"/>
      <c r="G292" s="45"/>
      <c r="H292" s="45"/>
      <c r="I292" s="45"/>
      <c r="J292" s="45"/>
      <c r="K292" s="45"/>
      <c r="L292" s="45"/>
      <c r="M292" s="45"/>
      <c r="N292" s="42"/>
      <c r="O292" s="42"/>
      <c r="P292" s="42"/>
      <c r="Q292" s="42"/>
      <c r="R292" s="42"/>
      <c r="S292" s="66">
        <f t="shared" si="61"/>
        <v>0</v>
      </c>
      <c r="T292" s="66">
        <f t="shared" si="62"/>
        <v>0</v>
      </c>
      <c r="U292" s="66">
        <f t="shared" si="63"/>
        <v>0</v>
      </c>
      <c r="V292" s="66">
        <f t="shared" si="64"/>
        <v>0</v>
      </c>
      <c r="W292" s="66">
        <f t="shared" si="65"/>
        <v>0</v>
      </c>
      <c r="X292" s="43" t="str">
        <f t="shared" ca="1" si="66"/>
        <v/>
      </c>
      <c r="Y292" s="44" t="str">
        <f t="shared" ca="1" si="72"/>
        <v/>
      </c>
      <c r="Z292" s="160"/>
      <c r="AA292" s="160"/>
      <c r="AB292" s="160"/>
      <c r="AC292" s="160"/>
      <c r="AD292" s="160"/>
      <c r="AE292" s="160"/>
      <c r="AF292" s="63" t="e">
        <f t="shared" si="67"/>
        <v>#N/A</v>
      </c>
      <c r="AG292" s="63" t="e">
        <f t="shared" si="68"/>
        <v>#N/A</v>
      </c>
      <c r="AH292" s="64" t="e">
        <f t="shared" si="73"/>
        <v>#N/A</v>
      </c>
      <c r="AI292" s="65">
        <f t="shared" ca="1" si="69"/>
        <v>44511</v>
      </c>
      <c r="AJ292" s="66" t="e">
        <f t="shared" ca="1" si="74"/>
        <v>#N/A</v>
      </c>
      <c r="AK292" s="66">
        <f>SUMIFS(Cost!$E:$E,Cost!$B:$B,Blackvue!$B$292,Cost!$C:$C,Blackvue!O292)</f>
        <v>0</v>
      </c>
      <c r="AL292" s="66">
        <f>SUMIFS(Cost!$E:$E,Cost!$B:$B,Blackvue!$B$292,Cost!$C:$C,Blackvue!P292)</f>
        <v>0</v>
      </c>
      <c r="AM292" s="66">
        <f>SUMIFS(Cost!$E:$E,Cost!$B:$B,Blackvue!$B$292,Cost!$C:$C,Blackvue!Q292)</f>
        <v>0</v>
      </c>
      <c r="AN292" s="66">
        <f>SUMIFS(Cost!$E:$E,Cost!$B:$B,Blackvue!$B$292,Cost!$C:$C,Blackvue!R292)</f>
        <v>0</v>
      </c>
      <c r="AO292" s="66">
        <f t="shared" si="70"/>
        <v>0</v>
      </c>
      <c r="AP292" s="66">
        <f>SUMIFS(Cost!$F:$F,Cost!$B:$B,Blackvue!B292,Cost!$C:$C,Blackvue!O292)</f>
        <v>0</v>
      </c>
      <c r="AQ292" s="66">
        <f>SUMIFS(Cost!$F:$F,Cost!$B:$B,Blackvue!B292,Cost!$C:$C,Blackvue!P292)</f>
        <v>0</v>
      </c>
      <c r="AR292" s="66">
        <f>SUMIFS(Cost!$F:$F,Cost!$B:$B,Blackvue!B292,Cost!$C:$C,Blackvue!Q292)</f>
        <v>0</v>
      </c>
      <c r="AS292" s="66">
        <f>SUMIFS(Cost!$F:$F,Cost!$B:$B,Blackvue!B292,Cost!$C:$C,Blackvue!R292)</f>
        <v>0</v>
      </c>
      <c r="AT292" s="14" t="str">
        <f t="shared" si="71"/>
        <v/>
      </c>
    </row>
    <row r="293" spans="1:46" ht="15.75" thickBot="1">
      <c r="A293" s="41">
        <v>286</v>
      </c>
      <c r="B293" s="42" t="str">
        <f>IFERROR(VLOOKUP(AT293,Model!$A$3:$B$63,2,FALSE),"")</f>
        <v/>
      </c>
      <c r="C293" s="77"/>
      <c r="D293" s="45"/>
      <c r="E293" s="45"/>
      <c r="F293" s="45"/>
      <c r="G293" s="45"/>
      <c r="H293" s="45"/>
      <c r="I293" s="45"/>
      <c r="J293" s="45"/>
      <c r="K293" s="45"/>
      <c r="L293" s="45"/>
      <c r="M293" s="45"/>
      <c r="N293" s="42"/>
      <c r="O293" s="42"/>
      <c r="P293" s="42"/>
      <c r="Q293" s="42"/>
      <c r="R293" s="42"/>
      <c r="S293" s="66">
        <f t="shared" si="61"/>
        <v>0</v>
      </c>
      <c r="T293" s="66">
        <f t="shared" si="62"/>
        <v>0</v>
      </c>
      <c r="U293" s="66">
        <f t="shared" si="63"/>
        <v>0</v>
      </c>
      <c r="V293" s="66">
        <f t="shared" si="64"/>
        <v>0</v>
      </c>
      <c r="W293" s="66">
        <f t="shared" si="65"/>
        <v>0</v>
      </c>
      <c r="X293" s="43" t="str">
        <f t="shared" ca="1" si="66"/>
        <v/>
      </c>
      <c r="Y293" s="44" t="str">
        <f t="shared" ca="1" si="72"/>
        <v/>
      </c>
      <c r="Z293" s="160"/>
      <c r="AA293" s="160"/>
      <c r="AB293" s="160"/>
      <c r="AC293" s="160"/>
      <c r="AD293" s="160"/>
      <c r="AE293" s="160"/>
      <c r="AF293" s="63" t="e">
        <f t="shared" si="67"/>
        <v>#N/A</v>
      </c>
      <c r="AG293" s="63" t="e">
        <f t="shared" si="68"/>
        <v>#N/A</v>
      </c>
      <c r="AH293" s="64" t="e">
        <f t="shared" si="73"/>
        <v>#N/A</v>
      </c>
      <c r="AI293" s="65">
        <f t="shared" ca="1" si="69"/>
        <v>44511</v>
      </c>
      <c r="AJ293" s="66" t="e">
        <f t="shared" ca="1" si="74"/>
        <v>#N/A</v>
      </c>
      <c r="AK293" s="66">
        <f>SUMIFS(Cost!$E:$E,Cost!$B:$B,Blackvue!$B$293,Cost!$C:$C,Blackvue!O293)</f>
        <v>0</v>
      </c>
      <c r="AL293" s="66">
        <f>SUMIFS(Cost!$E:$E,Cost!$B:$B,Blackvue!$B$293,Cost!$C:$C,Blackvue!P293)</f>
        <v>0</v>
      </c>
      <c r="AM293" s="66">
        <f>SUMIFS(Cost!$E:$E,Cost!$B:$B,Blackvue!$B$293,Cost!$C:$C,Blackvue!Q293)</f>
        <v>0</v>
      </c>
      <c r="AN293" s="66">
        <f>SUMIFS(Cost!$E:$E,Cost!$B:$B,Blackvue!$B$293,Cost!$C:$C,Blackvue!R293)</f>
        <v>0</v>
      </c>
      <c r="AO293" s="66">
        <f t="shared" si="70"/>
        <v>0</v>
      </c>
      <c r="AP293" s="66">
        <f>SUMIFS(Cost!$F:$F,Cost!$B:$B,Blackvue!B293,Cost!$C:$C,Blackvue!O293)</f>
        <v>0</v>
      </c>
      <c r="AQ293" s="66">
        <f>SUMIFS(Cost!$F:$F,Cost!$B:$B,Blackvue!B293,Cost!$C:$C,Blackvue!P293)</f>
        <v>0</v>
      </c>
      <c r="AR293" s="66">
        <f>SUMIFS(Cost!$F:$F,Cost!$B:$B,Blackvue!B293,Cost!$C:$C,Blackvue!Q293)</f>
        <v>0</v>
      </c>
      <c r="AS293" s="66">
        <f>SUMIFS(Cost!$F:$F,Cost!$B:$B,Blackvue!B293,Cost!$C:$C,Blackvue!R293)</f>
        <v>0</v>
      </c>
      <c r="AT293" s="14" t="str">
        <f t="shared" si="71"/>
        <v/>
      </c>
    </row>
    <row r="294" spans="1:46" ht="15.75" thickBot="1">
      <c r="A294" s="41">
        <v>287</v>
      </c>
      <c r="B294" s="42" t="str">
        <f>IFERROR(VLOOKUP(AT294,Model!$A$3:$B$63,2,FALSE),"")</f>
        <v/>
      </c>
      <c r="C294" s="77"/>
      <c r="D294" s="45"/>
      <c r="E294" s="45"/>
      <c r="F294" s="45"/>
      <c r="G294" s="45"/>
      <c r="H294" s="45"/>
      <c r="I294" s="45"/>
      <c r="J294" s="45"/>
      <c r="K294" s="45"/>
      <c r="L294" s="45"/>
      <c r="M294" s="45"/>
      <c r="N294" s="42"/>
      <c r="O294" s="42"/>
      <c r="P294" s="42"/>
      <c r="Q294" s="42"/>
      <c r="R294" s="42"/>
      <c r="S294" s="66">
        <f t="shared" si="61"/>
        <v>0</v>
      </c>
      <c r="T294" s="66">
        <f t="shared" si="62"/>
        <v>0</v>
      </c>
      <c r="U294" s="66">
        <f t="shared" si="63"/>
        <v>0</v>
      </c>
      <c r="V294" s="66">
        <f t="shared" si="64"/>
        <v>0</v>
      </c>
      <c r="W294" s="66">
        <f t="shared" si="65"/>
        <v>0</v>
      </c>
      <c r="X294" s="43" t="str">
        <f t="shared" ca="1" si="66"/>
        <v/>
      </c>
      <c r="Y294" s="44" t="str">
        <f t="shared" ca="1" si="72"/>
        <v/>
      </c>
      <c r="Z294" s="160"/>
      <c r="AA294" s="160"/>
      <c r="AB294" s="160"/>
      <c r="AC294" s="160"/>
      <c r="AD294" s="160"/>
      <c r="AE294" s="160"/>
      <c r="AF294" s="63" t="e">
        <f t="shared" si="67"/>
        <v>#N/A</v>
      </c>
      <c r="AG294" s="63" t="e">
        <f t="shared" si="68"/>
        <v>#N/A</v>
      </c>
      <c r="AH294" s="64" t="e">
        <f t="shared" si="73"/>
        <v>#N/A</v>
      </c>
      <c r="AI294" s="65">
        <f t="shared" ca="1" si="69"/>
        <v>44511</v>
      </c>
      <c r="AJ294" s="66" t="e">
        <f t="shared" ca="1" si="74"/>
        <v>#N/A</v>
      </c>
      <c r="AK294" s="66">
        <f>SUMIFS(Cost!$E:$E,Cost!$B:$B,Blackvue!$B$294,Cost!$C:$C,Blackvue!O294)</f>
        <v>0</v>
      </c>
      <c r="AL294" s="66">
        <f>SUMIFS(Cost!$E:$E,Cost!$B:$B,Blackvue!$B$294,Cost!$C:$C,Blackvue!P294)</f>
        <v>0</v>
      </c>
      <c r="AM294" s="66">
        <f>SUMIFS(Cost!$E:$E,Cost!$B:$B,Blackvue!$B$294,Cost!$C:$C,Blackvue!Q294)</f>
        <v>0</v>
      </c>
      <c r="AN294" s="66">
        <f>SUMIFS(Cost!$E:$E,Cost!$B:$B,Blackvue!$B$294,Cost!$C:$C,Blackvue!R294)</f>
        <v>0</v>
      </c>
      <c r="AO294" s="66">
        <f t="shared" si="70"/>
        <v>0</v>
      </c>
      <c r="AP294" s="66">
        <f>SUMIFS(Cost!$F:$F,Cost!$B:$B,Blackvue!B294,Cost!$C:$C,Blackvue!O294)</f>
        <v>0</v>
      </c>
      <c r="AQ294" s="66">
        <f>SUMIFS(Cost!$F:$F,Cost!$B:$B,Blackvue!B294,Cost!$C:$C,Blackvue!P294)</f>
        <v>0</v>
      </c>
      <c r="AR294" s="66">
        <f>SUMIFS(Cost!$F:$F,Cost!$B:$B,Blackvue!B294,Cost!$C:$C,Blackvue!Q294)</f>
        <v>0</v>
      </c>
      <c r="AS294" s="66">
        <f>SUMIFS(Cost!$F:$F,Cost!$B:$B,Blackvue!B294,Cost!$C:$C,Blackvue!R294)</f>
        <v>0</v>
      </c>
      <c r="AT294" s="14" t="str">
        <f t="shared" si="71"/>
        <v/>
      </c>
    </row>
    <row r="295" spans="1:46" ht="15.75" thickBot="1">
      <c r="A295" s="41">
        <v>288</v>
      </c>
      <c r="B295" s="42" t="str">
        <f>IFERROR(VLOOKUP(AT295,Model!$A$3:$B$63,2,FALSE),"")</f>
        <v/>
      </c>
      <c r="C295" s="77"/>
      <c r="D295" s="45"/>
      <c r="E295" s="45"/>
      <c r="F295" s="45"/>
      <c r="G295" s="45"/>
      <c r="H295" s="45"/>
      <c r="I295" s="45"/>
      <c r="J295" s="45"/>
      <c r="K295" s="45"/>
      <c r="L295" s="45"/>
      <c r="M295" s="45"/>
      <c r="N295" s="42"/>
      <c r="O295" s="42"/>
      <c r="P295" s="42"/>
      <c r="Q295" s="42"/>
      <c r="R295" s="42"/>
      <c r="S295" s="66">
        <f t="shared" si="61"/>
        <v>0</v>
      </c>
      <c r="T295" s="66">
        <f t="shared" si="62"/>
        <v>0</v>
      </c>
      <c r="U295" s="66">
        <f t="shared" si="63"/>
        <v>0</v>
      </c>
      <c r="V295" s="66">
        <f t="shared" si="64"/>
        <v>0</v>
      </c>
      <c r="W295" s="66">
        <f t="shared" si="65"/>
        <v>0</v>
      </c>
      <c r="X295" s="43" t="str">
        <f t="shared" ca="1" si="66"/>
        <v/>
      </c>
      <c r="Y295" s="44" t="str">
        <f t="shared" ca="1" si="72"/>
        <v/>
      </c>
      <c r="Z295" s="160"/>
      <c r="AA295" s="160"/>
      <c r="AB295" s="160"/>
      <c r="AC295" s="160"/>
      <c r="AD295" s="160"/>
      <c r="AE295" s="160"/>
      <c r="AF295" s="63" t="e">
        <f t="shared" si="67"/>
        <v>#N/A</v>
      </c>
      <c r="AG295" s="63" t="e">
        <f t="shared" si="68"/>
        <v>#N/A</v>
      </c>
      <c r="AH295" s="64" t="e">
        <f t="shared" si="73"/>
        <v>#N/A</v>
      </c>
      <c r="AI295" s="65">
        <f t="shared" ca="1" si="69"/>
        <v>44511</v>
      </c>
      <c r="AJ295" s="66" t="e">
        <f t="shared" ca="1" si="74"/>
        <v>#N/A</v>
      </c>
      <c r="AK295" s="66">
        <f>SUMIFS(Cost!$E:$E,Cost!$B:$B,Blackvue!$B$295,Cost!$C:$C,Blackvue!O295)</f>
        <v>0</v>
      </c>
      <c r="AL295" s="66">
        <f>SUMIFS(Cost!$E:$E,Cost!$B:$B,Blackvue!$B$295,Cost!$C:$C,Blackvue!P295)</f>
        <v>0</v>
      </c>
      <c r="AM295" s="66">
        <f>SUMIFS(Cost!$E:$E,Cost!$B:$B,Blackvue!$B$295,Cost!$C:$C,Blackvue!Q295)</f>
        <v>0</v>
      </c>
      <c r="AN295" s="66">
        <f>SUMIFS(Cost!$E:$E,Cost!$B:$B,Blackvue!$B$295,Cost!$C:$C,Blackvue!R295)</f>
        <v>0</v>
      </c>
      <c r="AO295" s="66">
        <f t="shared" si="70"/>
        <v>0</v>
      </c>
      <c r="AP295" s="66">
        <f>SUMIFS(Cost!$F:$F,Cost!$B:$B,Blackvue!B295,Cost!$C:$C,Blackvue!O295)</f>
        <v>0</v>
      </c>
      <c r="AQ295" s="66">
        <f>SUMIFS(Cost!$F:$F,Cost!$B:$B,Blackvue!B295,Cost!$C:$C,Blackvue!P295)</f>
        <v>0</v>
      </c>
      <c r="AR295" s="66">
        <f>SUMIFS(Cost!$F:$F,Cost!$B:$B,Blackvue!B295,Cost!$C:$C,Blackvue!Q295)</f>
        <v>0</v>
      </c>
      <c r="AS295" s="66">
        <f>SUMIFS(Cost!$F:$F,Cost!$B:$B,Blackvue!B295,Cost!$C:$C,Blackvue!R295)</f>
        <v>0</v>
      </c>
      <c r="AT295" s="14" t="str">
        <f t="shared" si="71"/>
        <v/>
      </c>
    </row>
    <row r="296" spans="1:46" ht="15.75" thickBot="1">
      <c r="A296" s="41">
        <v>289</v>
      </c>
      <c r="B296" s="42" t="str">
        <f>IFERROR(VLOOKUP(AT296,Model!$A$3:$B$63,2,FALSE),"")</f>
        <v/>
      </c>
      <c r="C296" s="77"/>
      <c r="D296" s="45"/>
      <c r="E296" s="45"/>
      <c r="F296" s="45"/>
      <c r="G296" s="45"/>
      <c r="H296" s="45"/>
      <c r="I296" s="45"/>
      <c r="J296" s="45"/>
      <c r="K296" s="45"/>
      <c r="L296" s="45"/>
      <c r="M296" s="45"/>
      <c r="N296" s="42"/>
      <c r="O296" s="42"/>
      <c r="P296" s="42"/>
      <c r="Q296" s="42"/>
      <c r="R296" s="42"/>
      <c r="S296" s="66">
        <f t="shared" si="61"/>
        <v>0</v>
      </c>
      <c r="T296" s="66">
        <f t="shared" si="62"/>
        <v>0</v>
      </c>
      <c r="U296" s="66">
        <f t="shared" si="63"/>
        <v>0</v>
      </c>
      <c r="V296" s="66">
        <f t="shared" si="64"/>
        <v>0</v>
      </c>
      <c r="W296" s="66">
        <f t="shared" si="65"/>
        <v>0</v>
      </c>
      <c r="X296" s="43" t="str">
        <f t="shared" ca="1" si="66"/>
        <v/>
      </c>
      <c r="Y296" s="44" t="str">
        <f t="shared" ca="1" si="72"/>
        <v/>
      </c>
      <c r="Z296" s="160"/>
      <c r="AA296" s="160"/>
      <c r="AB296" s="160"/>
      <c r="AC296" s="160"/>
      <c r="AD296" s="160"/>
      <c r="AE296" s="160"/>
      <c r="AF296" s="63" t="e">
        <f t="shared" si="67"/>
        <v>#N/A</v>
      </c>
      <c r="AG296" s="63" t="e">
        <f t="shared" si="68"/>
        <v>#N/A</v>
      </c>
      <c r="AH296" s="64" t="e">
        <f t="shared" si="73"/>
        <v>#N/A</v>
      </c>
      <c r="AI296" s="65">
        <f t="shared" ca="1" si="69"/>
        <v>44511</v>
      </c>
      <c r="AJ296" s="66" t="e">
        <f t="shared" ca="1" si="74"/>
        <v>#N/A</v>
      </c>
      <c r="AK296" s="66">
        <f>SUMIFS(Cost!$E:$E,Cost!$B:$B,Blackvue!$B$296,Cost!$C:$C,Blackvue!O296)</f>
        <v>0</v>
      </c>
      <c r="AL296" s="66">
        <f>SUMIFS(Cost!$E:$E,Cost!$B:$B,Blackvue!$B$296,Cost!$C:$C,Blackvue!P296)</f>
        <v>0</v>
      </c>
      <c r="AM296" s="66">
        <f>SUMIFS(Cost!$E:$E,Cost!$B:$B,Blackvue!$B$296,Cost!$C:$C,Blackvue!Q296)</f>
        <v>0</v>
      </c>
      <c r="AN296" s="66">
        <f>SUMIFS(Cost!$E:$E,Cost!$B:$B,Blackvue!$B$296,Cost!$C:$C,Blackvue!R296)</f>
        <v>0</v>
      </c>
      <c r="AO296" s="66">
        <f t="shared" si="70"/>
        <v>0</v>
      </c>
      <c r="AP296" s="66">
        <f>SUMIFS(Cost!$F:$F,Cost!$B:$B,Blackvue!B296,Cost!$C:$C,Blackvue!O296)</f>
        <v>0</v>
      </c>
      <c r="AQ296" s="66">
        <f>SUMIFS(Cost!$F:$F,Cost!$B:$B,Blackvue!B296,Cost!$C:$C,Blackvue!P296)</f>
        <v>0</v>
      </c>
      <c r="AR296" s="66">
        <f>SUMIFS(Cost!$F:$F,Cost!$B:$B,Blackvue!B296,Cost!$C:$C,Blackvue!Q296)</f>
        <v>0</v>
      </c>
      <c r="AS296" s="66">
        <f>SUMIFS(Cost!$F:$F,Cost!$B:$B,Blackvue!B296,Cost!$C:$C,Blackvue!R296)</f>
        <v>0</v>
      </c>
      <c r="AT296" s="14" t="str">
        <f t="shared" si="71"/>
        <v/>
      </c>
    </row>
    <row r="297" spans="1:46" ht="15.75" thickBot="1">
      <c r="A297" s="41">
        <v>290</v>
      </c>
      <c r="B297" s="42" t="str">
        <f>IFERROR(VLOOKUP(AT297,Model!$A$3:$B$63,2,FALSE),"")</f>
        <v/>
      </c>
      <c r="C297" s="77"/>
      <c r="D297" s="45"/>
      <c r="E297" s="45"/>
      <c r="F297" s="45"/>
      <c r="G297" s="45"/>
      <c r="H297" s="45"/>
      <c r="I297" s="45"/>
      <c r="J297" s="45"/>
      <c r="K297" s="45"/>
      <c r="L297" s="45"/>
      <c r="M297" s="45"/>
      <c r="N297" s="42"/>
      <c r="O297" s="42"/>
      <c r="P297" s="42"/>
      <c r="Q297" s="42"/>
      <c r="R297" s="42"/>
      <c r="S297" s="66">
        <f t="shared" si="61"/>
        <v>0</v>
      </c>
      <c r="T297" s="66">
        <f t="shared" si="62"/>
        <v>0</v>
      </c>
      <c r="U297" s="66">
        <f t="shared" si="63"/>
        <v>0</v>
      </c>
      <c r="V297" s="66">
        <f t="shared" si="64"/>
        <v>0</v>
      </c>
      <c r="W297" s="66">
        <f t="shared" si="65"/>
        <v>0</v>
      </c>
      <c r="X297" s="43" t="str">
        <f t="shared" ca="1" si="66"/>
        <v/>
      </c>
      <c r="Y297" s="44" t="str">
        <f t="shared" ca="1" si="72"/>
        <v/>
      </c>
      <c r="Z297" s="160"/>
      <c r="AA297" s="160"/>
      <c r="AB297" s="160"/>
      <c r="AC297" s="160"/>
      <c r="AD297" s="160"/>
      <c r="AE297" s="160"/>
      <c r="AF297" s="63" t="e">
        <f t="shared" si="67"/>
        <v>#N/A</v>
      </c>
      <c r="AG297" s="63" t="e">
        <f t="shared" si="68"/>
        <v>#N/A</v>
      </c>
      <c r="AH297" s="64" t="e">
        <f t="shared" si="73"/>
        <v>#N/A</v>
      </c>
      <c r="AI297" s="65">
        <f t="shared" ca="1" si="69"/>
        <v>44511</v>
      </c>
      <c r="AJ297" s="66" t="e">
        <f t="shared" ca="1" si="74"/>
        <v>#N/A</v>
      </c>
      <c r="AK297" s="66">
        <f>SUMIFS(Cost!$E:$E,Cost!$B:$B,Blackvue!$B$297,Cost!$C:$C,Blackvue!O297)</f>
        <v>0</v>
      </c>
      <c r="AL297" s="66">
        <f>SUMIFS(Cost!$E:$E,Cost!$B:$B,Blackvue!$B$297,Cost!$C:$C,Blackvue!P297)</f>
        <v>0</v>
      </c>
      <c r="AM297" s="66">
        <f>SUMIFS(Cost!$E:$E,Cost!$B:$B,Blackvue!$B$297,Cost!$C:$C,Blackvue!Q297)</f>
        <v>0</v>
      </c>
      <c r="AN297" s="66">
        <f>SUMIFS(Cost!$E:$E,Cost!$B:$B,Blackvue!$B$297,Cost!$C:$C,Blackvue!R297)</f>
        <v>0</v>
      </c>
      <c r="AO297" s="66">
        <f t="shared" si="70"/>
        <v>0</v>
      </c>
      <c r="AP297" s="66">
        <f>SUMIFS(Cost!$F:$F,Cost!$B:$B,Blackvue!B297,Cost!$C:$C,Blackvue!O297)</f>
        <v>0</v>
      </c>
      <c r="AQ297" s="66">
        <f>SUMIFS(Cost!$F:$F,Cost!$B:$B,Blackvue!B297,Cost!$C:$C,Blackvue!P297)</f>
        <v>0</v>
      </c>
      <c r="AR297" s="66">
        <f>SUMIFS(Cost!$F:$F,Cost!$B:$B,Blackvue!B297,Cost!$C:$C,Blackvue!Q297)</f>
        <v>0</v>
      </c>
      <c r="AS297" s="66">
        <f>SUMIFS(Cost!$F:$F,Cost!$B:$B,Blackvue!B297,Cost!$C:$C,Blackvue!R297)</f>
        <v>0</v>
      </c>
      <c r="AT297" s="14" t="str">
        <f t="shared" si="71"/>
        <v/>
      </c>
    </row>
    <row r="298" spans="1:46" ht="15.75" thickBot="1">
      <c r="A298" s="41">
        <v>291</v>
      </c>
      <c r="B298" s="42" t="str">
        <f>IFERROR(VLOOKUP(AT298,Model!$A$3:$B$63,2,FALSE),"")</f>
        <v/>
      </c>
      <c r="C298" s="77"/>
      <c r="D298" s="45"/>
      <c r="E298" s="45"/>
      <c r="F298" s="45"/>
      <c r="G298" s="45"/>
      <c r="H298" s="45"/>
      <c r="I298" s="45"/>
      <c r="J298" s="45"/>
      <c r="K298" s="45"/>
      <c r="L298" s="45"/>
      <c r="M298" s="45"/>
      <c r="N298" s="42"/>
      <c r="O298" s="42"/>
      <c r="P298" s="42"/>
      <c r="Q298" s="42"/>
      <c r="R298" s="42"/>
      <c r="S298" s="66">
        <f t="shared" si="61"/>
        <v>0</v>
      </c>
      <c r="T298" s="66">
        <f t="shared" si="62"/>
        <v>0</v>
      </c>
      <c r="U298" s="66">
        <f t="shared" si="63"/>
        <v>0</v>
      </c>
      <c r="V298" s="66">
        <f t="shared" si="64"/>
        <v>0</v>
      </c>
      <c r="W298" s="66">
        <f t="shared" si="65"/>
        <v>0</v>
      </c>
      <c r="X298" s="43" t="str">
        <f t="shared" ca="1" si="66"/>
        <v/>
      </c>
      <c r="Y298" s="44" t="str">
        <f t="shared" ca="1" si="72"/>
        <v/>
      </c>
      <c r="Z298" s="160"/>
      <c r="AA298" s="160"/>
      <c r="AB298" s="160"/>
      <c r="AC298" s="160"/>
      <c r="AD298" s="160"/>
      <c r="AE298" s="160"/>
      <c r="AF298" s="63" t="e">
        <f t="shared" si="67"/>
        <v>#N/A</v>
      </c>
      <c r="AG298" s="63" t="e">
        <f t="shared" si="68"/>
        <v>#N/A</v>
      </c>
      <c r="AH298" s="64" t="e">
        <f t="shared" si="73"/>
        <v>#N/A</v>
      </c>
      <c r="AI298" s="65">
        <f t="shared" ca="1" si="69"/>
        <v>44511</v>
      </c>
      <c r="AJ298" s="66" t="e">
        <f t="shared" ca="1" si="74"/>
        <v>#N/A</v>
      </c>
      <c r="AK298" s="66">
        <f>SUMIFS(Cost!$E:$E,Cost!$B:$B,Blackvue!$B$298,Cost!$C:$C,Blackvue!O298)</f>
        <v>0</v>
      </c>
      <c r="AL298" s="66">
        <f>SUMIFS(Cost!$E:$E,Cost!$B:$B,Blackvue!$B$298,Cost!$C:$C,Blackvue!P298)</f>
        <v>0</v>
      </c>
      <c r="AM298" s="66">
        <f>SUMIFS(Cost!$E:$E,Cost!$B:$B,Blackvue!$B$298,Cost!$C:$C,Blackvue!Q298)</f>
        <v>0</v>
      </c>
      <c r="AN298" s="66">
        <f>SUMIFS(Cost!$E:$E,Cost!$B:$B,Blackvue!$B$298,Cost!$C:$C,Blackvue!R298)</f>
        <v>0</v>
      </c>
      <c r="AO298" s="66">
        <f t="shared" si="70"/>
        <v>0</v>
      </c>
      <c r="AP298" s="66">
        <f>SUMIFS(Cost!$F:$F,Cost!$B:$B,Blackvue!B298,Cost!$C:$C,Blackvue!O298)</f>
        <v>0</v>
      </c>
      <c r="AQ298" s="66">
        <f>SUMIFS(Cost!$F:$F,Cost!$B:$B,Blackvue!B298,Cost!$C:$C,Blackvue!P298)</f>
        <v>0</v>
      </c>
      <c r="AR298" s="66">
        <f>SUMIFS(Cost!$F:$F,Cost!$B:$B,Blackvue!B298,Cost!$C:$C,Blackvue!Q298)</f>
        <v>0</v>
      </c>
      <c r="AS298" s="66">
        <f>SUMIFS(Cost!$F:$F,Cost!$B:$B,Blackvue!B298,Cost!$C:$C,Blackvue!R298)</f>
        <v>0</v>
      </c>
      <c r="AT298" s="14" t="str">
        <f t="shared" si="71"/>
        <v/>
      </c>
    </row>
    <row r="299" spans="1:46" ht="15.75" thickBot="1">
      <c r="A299" s="41">
        <v>292</v>
      </c>
      <c r="B299" s="42" t="str">
        <f>IFERROR(VLOOKUP(AT299,Model!$A$3:$B$63,2,FALSE),"")</f>
        <v/>
      </c>
      <c r="C299" s="77"/>
      <c r="D299" s="45"/>
      <c r="E299" s="45"/>
      <c r="F299" s="45"/>
      <c r="G299" s="45"/>
      <c r="H299" s="45"/>
      <c r="I299" s="45"/>
      <c r="J299" s="45"/>
      <c r="K299" s="45"/>
      <c r="L299" s="45"/>
      <c r="M299" s="45"/>
      <c r="N299" s="42"/>
      <c r="O299" s="42"/>
      <c r="P299" s="42"/>
      <c r="Q299" s="42"/>
      <c r="R299" s="42"/>
      <c r="S299" s="66">
        <f t="shared" si="61"/>
        <v>0</v>
      </c>
      <c r="T299" s="66">
        <f t="shared" si="62"/>
        <v>0</v>
      </c>
      <c r="U299" s="66">
        <f t="shared" si="63"/>
        <v>0</v>
      </c>
      <c r="V299" s="66">
        <f t="shared" si="64"/>
        <v>0</v>
      </c>
      <c r="W299" s="66">
        <f t="shared" si="65"/>
        <v>0</v>
      </c>
      <c r="X299" s="43" t="str">
        <f t="shared" ca="1" si="66"/>
        <v/>
      </c>
      <c r="Y299" s="44" t="str">
        <f t="shared" ca="1" si="72"/>
        <v/>
      </c>
      <c r="Z299" s="160"/>
      <c r="AA299" s="160"/>
      <c r="AB299" s="160"/>
      <c r="AC299" s="160"/>
      <c r="AD299" s="160"/>
      <c r="AE299" s="160"/>
      <c r="AF299" s="63" t="e">
        <f t="shared" si="67"/>
        <v>#N/A</v>
      </c>
      <c r="AG299" s="63" t="e">
        <f t="shared" si="68"/>
        <v>#N/A</v>
      </c>
      <c r="AH299" s="64" t="e">
        <f t="shared" si="73"/>
        <v>#N/A</v>
      </c>
      <c r="AI299" s="65">
        <f t="shared" ca="1" si="69"/>
        <v>44511</v>
      </c>
      <c r="AJ299" s="66" t="e">
        <f t="shared" ca="1" si="74"/>
        <v>#N/A</v>
      </c>
      <c r="AK299" s="66">
        <f>SUMIFS(Cost!$E:$E,Cost!$B:$B,Blackvue!$B$299,Cost!$C:$C,Blackvue!O299)</f>
        <v>0</v>
      </c>
      <c r="AL299" s="66">
        <f>SUMIFS(Cost!$E:$E,Cost!$B:$B,Blackvue!$B$299,Cost!$C:$C,Blackvue!P299)</f>
        <v>0</v>
      </c>
      <c r="AM299" s="66">
        <f>SUMIFS(Cost!$E:$E,Cost!$B:$B,Blackvue!$B$299,Cost!$C:$C,Blackvue!Q299)</f>
        <v>0</v>
      </c>
      <c r="AN299" s="66">
        <f>SUMIFS(Cost!$E:$E,Cost!$B:$B,Blackvue!$B$299,Cost!$C:$C,Blackvue!R299)</f>
        <v>0</v>
      </c>
      <c r="AO299" s="66">
        <f t="shared" si="70"/>
        <v>0</v>
      </c>
      <c r="AP299" s="66">
        <f>SUMIFS(Cost!$F:$F,Cost!$B:$B,Blackvue!B299,Cost!$C:$C,Blackvue!O299)</f>
        <v>0</v>
      </c>
      <c r="AQ299" s="66">
        <f>SUMIFS(Cost!$F:$F,Cost!$B:$B,Blackvue!B299,Cost!$C:$C,Blackvue!P299)</f>
        <v>0</v>
      </c>
      <c r="AR299" s="66">
        <f>SUMIFS(Cost!$F:$F,Cost!$B:$B,Blackvue!B299,Cost!$C:$C,Blackvue!Q299)</f>
        <v>0</v>
      </c>
      <c r="AS299" s="66">
        <f>SUMIFS(Cost!$F:$F,Cost!$B:$B,Blackvue!B299,Cost!$C:$C,Blackvue!R299)</f>
        <v>0</v>
      </c>
      <c r="AT299" s="14" t="str">
        <f t="shared" si="71"/>
        <v/>
      </c>
    </row>
    <row r="300" spans="1:46" ht="15.75" thickBot="1">
      <c r="A300" s="41">
        <v>293</v>
      </c>
      <c r="B300" s="42" t="str">
        <f>IFERROR(VLOOKUP(AT300,Model!$A$3:$B$63,2,FALSE),"")</f>
        <v/>
      </c>
      <c r="C300" s="77"/>
      <c r="D300" s="45"/>
      <c r="E300" s="45"/>
      <c r="F300" s="45"/>
      <c r="G300" s="45"/>
      <c r="H300" s="45"/>
      <c r="I300" s="45"/>
      <c r="J300" s="45"/>
      <c r="K300" s="45"/>
      <c r="L300" s="45"/>
      <c r="M300" s="45"/>
      <c r="N300" s="42"/>
      <c r="O300" s="42"/>
      <c r="P300" s="42"/>
      <c r="Q300" s="42"/>
      <c r="R300" s="42"/>
      <c r="S300" s="66">
        <f t="shared" si="61"/>
        <v>0</v>
      </c>
      <c r="T300" s="66">
        <f t="shared" si="62"/>
        <v>0</v>
      </c>
      <c r="U300" s="66">
        <f t="shared" si="63"/>
        <v>0</v>
      </c>
      <c r="V300" s="66">
        <f t="shared" si="64"/>
        <v>0</v>
      </c>
      <c r="W300" s="66">
        <f t="shared" si="65"/>
        <v>0</v>
      </c>
      <c r="X300" s="43" t="str">
        <f t="shared" ca="1" si="66"/>
        <v/>
      </c>
      <c r="Y300" s="44" t="str">
        <f t="shared" ca="1" si="72"/>
        <v/>
      </c>
      <c r="Z300" s="160"/>
      <c r="AA300" s="160"/>
      <c r="AB300" s="160"/>
      <c r="AC300" s="160"/>
      <c r="AD300" s="160"/>
      <c r="AE300" s="160"/>
      <c r="AF300" s="63" t="e">
        <f t="shared" si="67"/>
        <v>#N/A</v>
      </c>
      <c r="AG300" s="63" t="e">
        <f t="shared" si="68"/>
        <v>#N/A</v>
      </c>
      <c r="AH300" s="64" t="e">
        <f t="shared" si="73"/>
        <v>#N/A</v>
      </c>
      <c r="AI300" s="65">
        <f t="shared" ca="1" si="69"/>
        <v>44511</v>
      </c>
      <c r="AJ300" s="66" t="e">
        <f t="shared" ca="1" si="74"/>
        <v>#N/A</v>
      </c>
      <c r="AK300" s="66">
        <f>SUMIFS(Cost!$E:$E,Cost!$B:$B,Blackvue!$B$300,Cost!$C:$C,Blackvue!O300)</f>
        <v>0</v>
      </c>
      <c r="AL300" s="66">
        <f>SUMIFS(Cost!$E:$E,Cost!$B:$B,Blackvue!$B$300,Cost!$C:$C,Blackvue!P300)</f>
        <v>0</v>
      </c>
      <c r="AM300" s="66">
        <f>SUMIFS(Cost!$E:$E,Cost!$B:$B,Blackvue!$B$300,Cost!$C:$C,Blackvue!Q300)</f>
        <v>0</v>
      </c>
      <c r="AN300" s="66">
        <f>SUMIFS(Cost!$E:$E,Cost!$B:$B,Blackvue!$B$300,Cost!$C:$C,Blackvue!R300)</f>
        <v>0</v>
      </c>
      <c r="AO300" s="66">
        <f t="shared" si="70"/>
        <v>0</v>
      </c>
      <c r="AP300" s="66">
        <f>SUMIFS(Cost!$F:$F,Cost!$B:$B,Blackvue!B300,Cost!$C:$C,Blackvue!O300)</f>
        <v>0</v>
      </c>
      <c r="AQ300" s="66">
        <f>SUMIFS(Cost!$F:$F,Cost!$B:$B,Blackvue!B300,Cost!$C:$C,Blackvue!P300)</f>
        <v>0</v>
      </c>
      <c r="AR300" s="66">
        <f>SUMIFS(Cost!$F:$F,Cost!$B:$B,Blackvue!B300,Cost!$C:$C,Blackvue!Q300)</f>
        <v>0</v>
      </c>
      <c r="AS300" s="66">
        <f>SUMIFS(Cost!$F:$F,Cost!$B:$B,Blackvue!B300,Cost!$C:$C,Blackvue!R300)</f>
        <v>0</v>
      </c>
      <c r="AT300" s="14" t="str">
        <f t="shared" si="71"/>
        <v/>
      </c>
    </row>
    <row r="301" spans="1:46" ht="15.75" thickBot="1">
      <c r="A301" s="41">
        <v>294</v>
      </c>
      <c r="B301" s="42" t="str">
        <f>IFERROR(VLOOKUP(AT301,Model!$A$3:$B$63,2,FALSE),"")</f>
        <v/>
      </c>
      <c r="C301" s="77"/>
      <c r="D301" s="45"/>
      <c r="E301" s="45"/>
      <c r="F301" s="45"/>
      <c r="G301" s="45"/>
      <c r="H301" s="45"/>
      <c r="I301" s="45"/>
      <c r="J301" s="45"/>
      <c r="K301" s="45"/>
      <c r="L301" s="45"/>
      <c r="M301" s="45"/>
      <c r="N301" s="42"/>
      <c r="O301" s="42"/>
      <c r="P301" s="42"/>
      <c r="Q301" s="42"/>
      <c r="R301" s="42"/>
      <c r="S301" s="66">
        <f t="shared" si="61"/>
        <v>0</v>
      </c>
      <c r="T301" s="66">
        <f t="shared" si="62"/>
        <v>0</v>
      </c>
      <c r="U301" s="66">
        <f t="shared" si="63"/>
        <v>0</v>
      </c>
      <c r="V301" s="66">
        <f t="shared" si="64"/>
        <v>0</v>
      </c>
      <c r="W301" s="66">
        <f t="shared" si="65"/>
        <v>0</v>
      </c>
      <c r="X301" s="43" t="str">
        <f t="shared" ca="1" si="66"/>
        <v/>
      </c>
      <c r="Y301" s="44" t="str">
        <f t="shared" ca="1" si="72"/>
        <v/>
      </c>
      <c r="Z301" s="160"/>
      <c r="AA301" s="160"/>
      <c r="AB301" s="160"/>
      <c r="AC301" s="160"/>
      <c r="AD301" s="160"/>
      <c r="AE301" s="160"/>
      <c r="AF301" s="63" t="e">
        <f t="shared" si="67"/>
        <v>#N/A</v>
      </c>
      <c r="AG301" s="63" t="e">
        <f t="shared" si="68"/>
        <v>#N/A</v>
      </c>
      <c r="AH301" s="64" t="e">
        <f t="shared" si="73"/>
        <v>#N/A</v>
      </c>
      <c r="AI301" s="65">
        <f t="shared" ca="1" si="69"/>
        <v>44511</v>
      </c>
      <c r="AJ301" s="66" t="e">
        <f t="shared" ca="1" si="74"/>
        <v>#N/A</v>
      </c>
      <c r="AK301" s="66">
        <f>SUMIFS(Cost!$E:$E,Cost!$B:$B,Blackvue!$B$301,Cost!$C:$C,Blackvue!O301)</f>
        <v>0</v>
      </c>
      <c r="AL301" s="66">
        <f>SUMIFS(Cost!$E:$E,Cost!$B:$B,Blackvue!$B$301,Cost!$C:$C,Blackvue!P301)</f>
        <v>0</v>
      </c>
      <c r="AM301" s="66">
        <f>SUMIFS(Cost!$E:$E,Cost!$B:$B,Blackvue!$B$301,Cost!$C:$C,Blackvue!Q301)</f>
        <v>0</v>
      </c>
      <c r="AN301" s="66">
        <f>SUMIFS(Cost!$E:$E,Cost!$B:$B,Blackvue!$B$301,Cost!$C:$C,Blackvue!R301)</f>
        <v>0</v>
      </c>
      <c r="AO301" s="66">
        <f t="shared" si="70"/>
        <v>0</v>
      </c>
      <c r="AP301" s="66">
        <f>SUMIFS(Cost!$F:$F,Cost!$B:$B,Blackvue!B301,Cost!$C:$C,Blackvue!O301)</f>
        <v>0</v>
      </c>
      <c r="AQ301" s="66">
        <f>SUMIFS(Cost!$F:$F,Cost!$B:$B,Blackvue!B301,Cost!$C:$C,Blackvue!P301)</f>
        <v>0</v>
      </c>
      <c r="AR301" s="66">
        <f>SUMIFS(Cost!$F:$F,Cost!$B:$B,Blackvue!B301,Cost!$C:$C,Blackvue!Q301)</f>
        <v>0</v>
      </c>
      <c r="AS301" s="66">
        <f>SUMIFS(Cost!$F:$F,Cost!$B:$B,Blackvue!B301,Cost!$C:$C,Blackvue!R301)</f>
        <v>0</v>
      </c>
      <c r="AT301" s="14" t="str">
        <f t="shared" si="71"/>
        <v/>
      </c>
    </row>
    <row r="302" spans="1:46" ht="15.75" thickBot="1">
      <c r="A302" s="41">
        <v>295</v>
      </c>
      <c r="B302" s="42" t="str">
        <f>IFERROR(VLOOKUP(AT302,Model!$A$3:$B$63,2,FALSE),"")</f>
        <v/>
      </c>
      <c r="C302" s="77"/>
      <c r="D302" s="45"/>
      <c r="E302" s="45"/>
      <c r="F302" s="45"/>
      <c r="G302" s="45"/>
      <c r="H302" s="45"/>
      <c r="I302" s="45"/>
      <c r="J302" s="45"/>
      <c r="K302" s="45"/>
      <c r="L302" s="45"/>
      <c r="M302" s="45"/>
      <c r="N302" s="42"/>
      <c r="O302" s="42"/>
      <c r="P302" s="42"/>
      <c r="Q302" s="42"/>
      <c r="R302" s="42"/>
      <c r="S302" s="66">
        <f t="shared" si="61"/>
        <v>0</v>
      </c>
      <c r="T302" s="66">
        <f t="shared" si="62"/>
        <v>0</v>
      </c>
      <c r="U302" s="66">
        <f t="shared" si="63"/>
        <v>0</v>
      </c>
      <c r="V302" s="66">
        <f t="shared" si="64"/>
        <v>0</v>
      </c>
      <c r="W302" s="66">
        <f t="shared" si="65"/>
        <v>0</v>
      </c>
      <c r="X302" s="43" t="str">
        <f t="shared" ca="1" si="66"/>
        <v/>
      </c>
      <c r="Y302" s="44" t="str">
        <f t="shared" ca="1" si="72"/>
        <v/>
      </c>
      <c r="Z302" s="160"/>
      <c r="AA302" s="160"/>
      <c r="AB302" s="160"/>
      <c r="AC302" s="160"/>
      <c r="AD302" s="160"/>
      <c r="AE302" s="160"/>
      <c r="AF302" s="63" t="e">
        <f t="shared" si="67"/>
        <v>#N/A</v>
      </c>
      <c r="AG302" s="63" t="e">
        <f t="shared" si="68"/>
        <v>#N/A</v>
      </c>
      <c r="AH302" s="64" t="e">
        <f t="shared" si="73"/>
        <v>#N/A</v>
      </c>
      <c r="AI302" s="65">
        <f t="shared" ca="1" si="69"/>
        <v>44511</v>
      </c>
      <c r="AJ302" s="66" t="e">
        <f t="shared" ca="1" si="74"/>
        <v>#N/A</v>
      </c>
      <c r="AK302" s="66">
        <f>SUMIFS(Cost!$E:$E,Cost!$B:$B,Blackvue!B302,Cost!$C:$C,Blackvue!O302)</f>
        <v>0</v>
      </c>
      <c r="AL302" s="66">
        <f>SUMIFS(Cost!$E:$E,Cost!$B:$B,Blackvue!C302,Cost!$C:$C,Blackvue!P302)</f>
        <v>0</v>
      </c>
      <c r="AM302" s="66">
        <f>SUMIFS(Cost!$E:$E,Cost!$B:$B,Blackvue!D302,Cost!$C:$C,Blackvue!Q302)</f>
        <v>0</v>
      </c>
      <c r="AN302" s="66">
        <f>SUMIFS(Cost!$E:$E,Cost!$B:$B,Blackvue!E302,Cost!$C:$C,Blackvue!R302)</f>
        <v>0</v>
      </c>
      <c r="AO302" s="66">
        <f t="shared" si="70"/>
        <v>0</v>
      </c>
      <c r="AP302" s="66">
        <f>SUMIFS(Cost!$F:$F,Cost!$B:$B,Blackvue!B302,Cost!$C:$C,Blackvue!O302)</f>
        <v>0</v>
      </c>
      <c r="AQ302" s="66">
        <f>SUMIFS(Cost!$F:$F,Cost!$B:$B,Blackvue!B302,Cost!$C:$C,Blackvue!P302)</f>
        <v>0</v>
      </c>
      <c r="AR302" s="66">
        <f>SUMIFS(Cost!$F:$F,Cost!$B:$B,Blackvue!B302,Cost!$C:$C,Blackvue!Q302)</f>
        <v>0</v>
      </c>
      <c r="AS302" s="66">
        <f>SUMIFS(Cost!$F:$F,Cost!$B:$B,Blackvue!B302,Cost!$C:$C,Blackvue!R302)</f>
        <v>0</v>
      </c>
      <c r="AT302" s="14" t="str">
        <f t="shared" si="71"/>
        <v/>
      </c>
    </row>
    <row r="303" spans="1:46" ht="15.75" thickBot="1">
      <c r="A303" s="41">
        <v>296</v>
      </c>
      <c r="B303" s="42" t="str">
        <f>IFERROR(VLOOKUP(AT303,Model!$A$3:$B$63,2,FALSE),"")</f>
        <v/>
      </c>
      <c r="C303" s="77"/>
      <c r="D303" s="45"/>
      <c r="E303" s="45"/>
      <c r="F303" s="45"/>
      <c r="G303" s="45"/>
      <c r="H303" s="45"/>
      <c r="I303" s="45"/>
      <c r="J303" s="45"/>
      <c r="K303" s="45"/>
      <c r="L303" s="45"/>
      <c r="M303" s="45"/>
      <c r="N303" s="42"/>
      <c r="O303" s="42"/>
      <c r="P303" s="42"/>
      <c r="Q303" s="42"/>
      <c r="R303" s="42"/>
      <c r="S303" s="66">
        <f t="shared" si="61"/>
        <v>0</v>
      </c>
      <c r="T303" s="66">
        <f t="shared" si="62"/>
        <v>0</v>
      </c>
      <c r="U303" s="66">
        <f t="shared" si="63"/>
        <v>0</v>
      </c>
      <c r="V303" s="66">
        <f t="shared" si="64"/>
        <v>0</v>
      </c>
      <c r="W303" s="66">
        <f t="shared" si="65"/>
        <v>0</v>
      </c>
      <c r="X303" s="43" t="str">
        <f t="shared" ca="1" si="66"/>
        <v/>
      </c>
      <c r="Y303" s="44" t="str">
        <f t="shared" ca="1" si="72"/>
        <v/>
      </c>
      <c r="Z303" s="160"/>
      <c r="AA303" s="160"/>
      <c r="AB303" s="160"/>
      <c r="AC303" s="160"/>
      <c r="AD303" s="160"/>
      <c r="AE303" s="160"/>
      <c r="AF303" s="63" t="e">
        <f t="shared" si="67"/>
        <v>#N/A</v>
      </c>
      <c r="AG303" s="63" t="e">
        <f t="shared" si="68"/>
        <v>#N/A</v>
      </c>
      <c r="AH303" s="64" t="e">
        <f t="shared" si="73"/>
        <v>#N/A</v>
      </c>
      <c r="AI303" s="65">
        <f t="shared" ca="1" si="69"/>
        <v>44511</v>
      </c>
      <c r="AJ303" s="66" t="e">
        <f t="shared" ca="1" si="74"/>
        <v>#N/A</v>
      </c>
      <c r="AK303" s="66">
        <f>SUMIFS(Cost!$E:$E,Cost!$B:$B,Blackvue!$B$303,Cost!$C:$C,Blackvue!O303)</f>
        <v>0</v>
      </c>
      <c r="AL303" s="66">
        <f>SUMIFS(Cost!$E:$E,Cost!$B:$B,Blackvue!$B$303,Cost!$C:$C,Blackvue!P303)</f>
        <v>0</v>
      </c>
      <c r="AM303" s="66">
        <f>SUMIFS(Cost!$E:$E,Cost!$B:$B,Blackvue!$B$303,Cost!$C:$C,Blackvue!Q303)</f>
        <v>0</v>
      </c>
      <c r="AN303" s="66">
        <f>SUMIFS(Cost!$E:$E,Cost!$B:$B,Blackvue!$B$303,Cost!$C:$C,Blackvue!R303)</f>
        <v>0</v>
      </c>
      <c r="AO303" s="66">
        <f t="shared" si="70"/>
        <v>0</v>
      </c>
      <c r="AP303" s="66">
        <f>SUMIFS(Cost!$F:$F,Cost!$B:$B,Blackvue!B303,Cost!$C:$C,Blackvue!O303)</f>
        <v>0</v>
      </c>
      <c r="AQ303" s="66">
        <f>SUMIFS(Cost!$F:$F,Cost!$B:$B,Blackvue!B303,Cost!$C:$C,Blackvue!P303)</f>
        <v>0</v>
      </c>
      <c r="AR303" s="66">
        <f>SUMIFS(Cost!$F:$F,Cost!$B:$B,Blackvue!B303,Cost!$C:$C,Blackvue!Q303)</f>
        <v>0</v>
      </c>
      <c r="AS303" s="66">
        <f>SUMIFS(Cost!$F:$F,Cost!$B:$B,Blackvue!B303,Cost!$C:$C,Blackvue!R303)</f>
        <v>0</v>
      </c>
      <c r="AT303" s="14" t="str">
        <f t="shared" si="71"/>
        <v/>
      </c>
    </row>
    <row r="304" spans="1:46" ht="15.75" thickBot="1">
      <c r="A304" s="41">
        <v>297</v>
      </c>
      <c r="B304" s="42" t="str">
        <f>IFERROR(VLOOKUP(AT304,Model!$A$3:$B$63,2,FALSE),"")</f>
        <v/>
      </c>
      <c r="C304" s="77"/>
      <c r="D304" s="45"/>
      <c r="E304" s="45"/>
      <c r="F304" s="45"/>
      <c r="G304" s="45"/>
      <c r="H304" s="45"/>
      <c r="I304" s="45"/>
      <c r="J304" s="45"/>
      <c r="K304" s="45"/>
      <c r="L304" s="45"/>
      <c r="M304" s="45"/>
      <c r="N304" s="42"/>
      <c r="O304" s="42"/>
      <c r="P304" s="42"/>
      <c r="Q304" s="42"/>
      <c r="R304" s="42"/>
      <c r="S304" s="66">
        <f t="shared" si="61"/>
        <v>0</v>
      </c>
      <c r="T304" s="66">
        <f t="shared" si="62"/>
        <v>0</v>
      </c>
      <c r="U304" s="66">
        <f t="shared" si="63"/>
        <v>0</v>
      </c>
      <c r="V304" s="66">
        <f t="shared" si="64"/>
        <v>0</v>
      </c>
      <c r="W304" s="66">
        <f t="shared" si="65"/>
        <v>0</v>
      </c>
      <c r="X304" s="43" t="str">
        <f t="shared" ca="1" si="66"/>
        <v/>
      </c>
      <c r="Y304" s="44" t="str">
        <f t="shared" ca="1" si="72"/>
        <v/>
      </c>
      <c r="Z304" s="160"/>
      <c r="AA304" s="160"/>
      <c r="AB304" s="160"/>
      <c r="AC304" s="160"/>
      <c r="AD304" s="160"/>
      <c r="AE304" s="160"/>
      <c r="AF304" s="63" t="e">
        <f t="shared" si="67"/>
        <v>#N/A</v>
      </c>
      <c r="AG304" s="63" t="e">
        <f t="shared" si="68"/>
        <v>#N/A</v>
      </c>
      <c r="AH304" s="64" t="e">
        <f t="shared" si="73"/>
        <v>#N/A</v>
      </c>
      <c r="AI304" s="65">
        <f t="shared" ca="1" si="69"/>
        <v>44511</v>
      </c>
      <c r="AJ304" s="66" t="e">
        <f t="shared" ca="1" si="74"/>
        <v>#N/A</v>
      </c>
      <c r="AK304" s="66">
        <f>SUMIFS(Cost!$E:$E,Cost!$B:$B,Blackvue!$B$304,Cost!$C:$C,Blackvue!O304)</f>
        <v>0</v>
      </c>
      <c r="AL304" s="66">
        <f>SUMIFS(Cost!$E:$E,Cost!$B:$B,Blackvue!$B$304,Cost!$C:$C,Blackvue!P304)</f>
        <v>0</v>
      </c>
      <c r="AM304" s="66">
        <f>SUMIFS(Cost!$E:$E,Cost!$B:$B,Blackvue!$B$304,Cost!$C:$C,Blackvue!Q304)</f>
        <v>0</v>
      </c>
      <c r="AN304" s="66">
        <f>SUMIFS(Cost!$E:$E,Cost!$B:$B,Blackvue!$B$304,Cost!$C:$C,Blackvue!R304)</f>
        <v>0</v>
      </c>
      <c r="AO304" s="66">
        <f t="shared" si="70"/>
        <v>0</v>
      </c>
      <c r="AP304" s="66">
        <f>SUMIFS(Cost!$F:$F,Cost!$B:$B,Blackvue!B304,Cost!$C:$C,Blackvue!O304)</f>
        <v>0</v>
      </c>
      <c r="AQ304" s="66">
        <f>SUMIFS(Cost!$F:$F,Cost!$B:$B,Blackvue!B304,Cost!$C:$C,Blackvue!P304)</f>
        <v>0</v>
      </c>
      <c r="AR304" s="66">
        <f>SUMIFS(Cost!$F:$F,Cost!$B:$B,Blackvue!B304,Cost!$C:$C,Blackvue!Q304)</f>
        <v>0</v>
      </c>
      <c r="AS304" s="66">
        <f>SUMIFS(Cost!$F:$F,Cost!$B:$B,Blackvue!B304,Cost!$C:$C,Blackvue!R304)</f>
        <v>0</v>
      </c>
      <c r="AT304" s="14" t="str">
        <f t="shared" si="71"/>
        <v/>
      </c>
    </row>
    <row r="305" spans="1:46" ht="15.75" thickBot="1">
      <c r="A305" s="41">
        <v>298</v>
      </c>
      <c r="B305" s="42" t="str">
        <f>IFERROR(VLOOKUP(AT305,Model!$A$3:$B$63,2,FALSE),"")</f>
        <v/>
      </c>
      <c r="C305" s="77"/>
      <c r="D305" s="45"/>
      <c r="E305" s="45"/>
      <c r="F305" s="45"/>
      <c r="G305" s="45"/>
      <c r="H305" s="45"/>
      <c r="I305" s="45"/>
      <c r="J305" s="45"/>
      <c r="K305" s="45"/>
      <c r="L305" s="45"/>
      <c r="M305" s="45"/>
      <c r="N305" s="42"/>
      <c r="O305" s="42"/>
      <c r="P305" s="42"/>
      <c r="Q305" s="42"/>
      <c r="R305" s="42"/>
      <c r="S305" s="66">
        <f t="shared" si="61"/>
        <v>0</v>
      </c>
      <c r="T305" s="66">
        <f t="shared" si="62"/>
        <v>0</v>
      </c>
      <c r="U305" s="66">
        <f t="shared" si="63"/>
        <v>0</v>
      </c>
      <c r="V305" s="66">
        <f t="shared" si="64"/>
        <v>0</v>
      </c>
      <c r="W305" s="66">
        <f t="shared" si="65"/>
        <v>0</v>
      </c>
      <c r="X305" s="43" t="str">
        <f t="shared" ca="1" si="66"/>
        <v/>
      </c>
      <c r="Y305" s="44" t="str">
        <f t="shared" ca="1" si="72"/>
        <v/>
      </c>
      <c r="Z305" s="160"/>
      <c r="AA305" s="160"/>
      <c r="AB305" s="160"/>
      <c r="AC305" s="160"/>
      <c r="AD305" s="160"/>
      <c r="AE305" s="160"/>
      <c r="AF305" s="63" t="e">
        <f t="shared" si="67"/>
        <v>#N/A</v>
      </c>
      <c r="AG305" s="63" t="e">
        <f t="shared" si="68"/>
        <v>#N/A</v>
      </c>
      <c r="AH305" s="64" t="e">
        <f t="shared" si="73"/>
        <v>#N/A</v>
      </c>
      <c r="AI305" s="65">
        <f t="shared" ca="1" si="69"/>
        <v>44511</v>
      </c>
      <c r="AJ305" s="66" t="e">
        <f t="shared" ca="1" si="74"/>
        <v>#N/A</v>
      </c>
      <c r="AK305" s="66">
        <f>SUMIFS(Cost!$E:$E,Cost!$B:$B,Blackvue!$B$305,Cost!$C:$C,Blackvue!O305)</f>
        <v>0</v>
      </c>
      <c r="AL305" s="66">
        <f>SUMIFS(Cost!$E:$E,Cost!$B:$B,Blackvue!$B$305,Cost!$C:$C,Blackvue!P305)</f>
        <v>0</v>
      </c>
      <c r="AM305" s="66">
        <f>SUMIFS(Cost!$E:$E,Cost!$B:$B,Blackvue!$B$305,Cost!$C:$C,Blackvue!Q305)</f>
        <v>0</v>
      </c>
      <c r="AN305" s="66">
        <f>SUMIFS(Cost!$E:$E,Cost!$B:$B,Blackvue!$B$305,Cost!$C:$C,Blackvue!R305)</f>
        <v>0</v>
      </c>
      <c r="AO305" s="66">
        <f t="shared" si="70"/>
        <v>0</v>
      </c>
      <c r="AP305" s="66">
        <f>SUMIFS(Cost!$F:$F,Cost!$B:$B,Blackvue!B305,Cost!$C:$C,Blackvue!O305)</f>
        <v>0</v>
      </c>
      <c r="AQ305" s="66">
        <f>SUMIFS(Cost!$F:$F,Cost!$B:$B,Blackvue!B305,Cost!$C:$C,Blackvue!P305)</f>
        <v>0</v>
      </c>
      <c r="AR305" s="66">
        <f>SUMIFS(Cost!$F:$F,Cost!$B:$B,Blackvue!B305,Cost!$C:$C,Blackvue!Q305)</f>
        <v>0</v>
      </c>
      <c r="AS305" s="66">
        <f>SUMIFS(Cost!$F:$F,Cost!$B:$B,Blackvue!B305,Cost!$C:$C,Blackvue!R305)</f>
        <v>0</v>
      </c>
      <c r="AT305" s="14" t="str">
        <f t="shared" si="71"/>
        <v/>
      </c>
    </row>
    <row r="306" spans="1:46" ht="15.75" thickBot="1">
      <c r="A306" s="41">
        <v>299</v>
      </c>
      <c r="B306" s="42" t="str">
        <f>IFERROR(VLOOKUP(AT306,Model!$A$3:$B$63,2,FALSE),"")</f>
        <v/>
      </c>
      <c r="C306" s="77"/>
      <c r="D306" s="45"/>
      <c r="E306" s="45"/>
      <c r="F306" s="45"/>
      <c r="G306" s="45"/>
      <c r="H306" s="45"/>
      <c r="I306" s="45"/>
      <c r="J306" s="45"/>
      <c r="K306" s="45"/>
      <c r="L306" s="45"/>
      <c r="M306" s="45"/>
      <c r="N306" s="42"/>
      <c r="O306" s="42"/>
      <c r="P306" s="42"/>
      <c r="Q306" s="42"/>
      <c r="R306" s="42"/>
      <c r="S306" s="66">
        <f t="shared" si="61"/>
        <v>0</v>
      </c>
      <c r="T306" s="66">
        <f t="shared" si="62"/>
        <v>0</v>
      </c>
      <c r="U306" s="66">
        <f t="shared" si="63"/>
        <v>0</v>
      </c>
      <c r="V306" s="66">
        <f t="shared" si="64"/>
        <v>0</v>
      </c>
      <c r="W306" s="66">
        <f t="shared" si="65"/>
        <v>0</v>
      </c>
      <c r="X306" s="43" t="str">
        <f t="shared" ca="1" si="66"/>
        <v/>
      </c>
      <c r="Y306" s="44" t="str">
        <f t="shared" ca="1" si="72"/>
        <v/>
      </c>
      <c r="Z306" s="160"/>
      <c r="AA306" s="160"/>
      <c r="AB306" s="160"/>
      <c r="AC306" s="160"/>
      <c r="AD306" s="160"/>
      <c r="AE306" s="160"/>
      <c r="AF306" s="63" t="e">
        <f t="shared" si="67"/>
        <v>#N/A</v>
      </c>
      <c r="AG306" s="63" t="e">
        <f t="shared" si="68"/>
        <v>#N/A</v>
      </c>
      <c r="AH306" s="64" t="e">
        <f t="shared" si="73"/>
        <v>#N/A</v>
      </c>
      <c r="AI306" s="65">
        <f t="shared" ca="1" si="69"/>
        <v>44511</v>
      </c>
      <c r="AJ306" s="66" t="e">
        <f t="shared" ca="1" si="74"/>
        <v>#N/A</v>
      </c>
      <c r="AK306" s="66">
        <f>SUMIFS(Cost!$E:$E,Cost!$B:$B,Blackvue!$B$306,Cost!$C:$C,Blackvue!O306)</f>
        <v>0</v>
      </c>
      <c r="AL306" s="66">
        <f>SUMIFS(Cost!$E:$E,Cost!$B:$B,Blackvue!$B$306,Cost!$C:$C,Blackvue!P306)</f>
        <v>0</v>
      </c>
      <c r="AM306" s="66">
        <f>SUMIFS(Cost!$E:$E,Cost!$B:$B,Blackvue!$B$306,Cost!$C:$C,Blackvue!Q306)</f>
        <v>0</v>
      </c>
      <c r="AN306" s="66">
        <f>SUMIFS(Cost!$E:$E,Cost!$B:$B,Blackvue!$B$306,Cost!$C:$C,Blackvue!R306)</f>
        <v>0</v>
      </c>
      <c r="AO306" s="66">
        <f t="shared" si="70"/>
        <v>0</v>
      </c>
      <c r="AP306" s="66">
        <f>SUMIFS(Cost!$F:$F,Cost!$B:$B,Blackvue!B306,Cost!$C:$C,Blackvue!O306)</f>
        <v>0</v>
      </c>
      <c r="AQ306" s="66">
        <f>SUMIFS(Cost!$F:$F,Cost!$B:$B,Blackvue!B306,Cost!$C:$C,Blackvue!P306)</f>
        <v>0</v>
      </c>
      <c r="AR306" s="66">
        <f>SUMIFS(Cost!$F:$F,Cost!$B:$B,Blackvue!B306,Cost!$C:$C,Blackvue!Q306)</f>
        <v>0</v>
      </c>
      <c r="AS306" s="66">
        <f>SUMIFS(Cost!$F:$F,Cost!$B:$B,Blackvue!B306,Cost!$C:$C,Blackvue!R306)</f>
        <v>0</v>
      </c>
      <c r="AT306" s="14" t="str">
        <f t="shared" si="71"/>
        <v/>
      </c>
    </row>
    <row r="307" spans="1:46" ht="15.75" thickBot="1">
      <c r="A307" s="41">
        <v>300</v>
      </c>
      <c r="B307" s="42" t="str">
        <f>IFERROR(VLOOKUP(AT307,Model!$A$3:$B$63,2,FALSE),"")</f>
        <v/>
      </c>
      <c r="C307" s="77"/>
      <c r="D307" s="45"/>
      <c r="E307" s="45"/>
      <c r="F307" s="45"/>
      <c r="G307" s="45"/>
      <c r="H307" s="45"/>
      <c r="I307" s="45"/>
      <c r="J307" s="45"/>
      <c r="K307" s="45"/>
      <c r="L307" s="45"/>
      <c r="M307" s="45"/>
      <c r="N307" s="42"/>
      <c r="O307" s="42"/>
      <c r="P307" s="42"/>
      <c r="Q307" s="42"/>
      <c r="R307" s="42"/>
      <c r="S307" s="66">
        <f t="shared" si="61"/>
        <v>0</v>
      </c>
      <c r="T307" s="66">
        <f t="shared" si="62"/>
        <v>0</v>
      </c>
      <c r="U307" s="66">
        <f t="shared" si="63"/>
        <v>0</v>
      </c>
      <c r="V307" s="66">
        <f t="shared" si="64"/>
        <v>0</v>
      </c>
      <c r="W307" s="66">
        <f t="shared" si="65"/>
        <v>0</v>
      </c>
      <c r="X307" s="43" t="str">
        <f t="shared" ca="1" si="66"/>
        <v/>
      </c>
      <c r="Y307" s="44" t="str">
        <f t="shared" ca="1" si="72"/>
        <v/>
      </c>
      <c r="Z307" s="160"/>
      <c r="AA307" s="160"/>
      <c r="AB307" s="160"/>
      <c r="AC307" s="160"/>
      <c r="AD307" s="160"/>
      <c r="AE307" s="160"/>
      <c r="AF307" s="63" t="e">
        <f t="shared" si="67"/>
        <v>#N/A</v>
      </c>
      <c r="AG307" s="63" t="e">
        <f t="shared" si="68"/>
        <v>#N/A</v>
      </c>
      <c r="AH307" s="64" t="e">
        <f t="shared" si="73"/>
        <v>#N/A</v>
      </c>
      <c r="AI307" s="65">
        <f t="shared" ca="1" si="69"/>
        <v>44511</v>
      </c>
      <c r="AJ307" s="66" t="e">
        <f t="shared" ca="1" si="74"/>
        <v>#N/A</v>
      </c>
      <c r="AK307" s="66">
        <f>SUMIFS(Cost!$E:$E,Cost!$B:$B,Blackvue!$B$307,Cost!$C:$C,Blackvue!O307)</f>
        <v>0</v>
      </c>
      <c r="AL307" s="66">
        <f>SUMIFS(Cost!$E:$E,Cost!$B:$B,Blackvue!$B$307,Cost!$C:$C,Blackvue!P307)</f>
        <v>0</v>
      </c>
      <c r="AM307" s="66">
        <f>SUMIFS(Cost!$E:$E,Cost!$B:$B,Blackvue!$B$307,Cost!$C:$C,Blackvue!Q307)</f>
        <v>0</v>
      </c>
      <c r="AN307" s="66">
        <f>SUMIFS(Cost!$E:$E,Cost!$B:$B,Blackvue!$B$307,Cost!$C:$C,Blackvue!R307)</f>
        <v>0</v>
      </c>
      <c r="AO307" s="66">
        <f t="shared" si="70"/>
        <v>0</v>
      </c>
      <c r="AP307" s="66">
        <f>SUMIFS(Cost!$F:$F,Cost!$B:$B,Blackvue!B307,Cost!$C:$C,Blackvue!O307)</f>
        <v>0</v>
      </c>
      <c r="AQ307" s="66">
        <f>SUMIFS(Cost!$F:$F,Cost!$B:$B,Blackvue!B307,Cost!$C:$C,Blackvue!P307)</f>
        <v>0</v>
      </c>
      <c r="AR307" s="66">
        <f>SUMIFS(Cost!$F:$F,Cost!$B:$B,Blackvue!B307,Cost!$C:$C,Blackvue!Q307)</f>
        <v>0</v>
      </c>
      <c r="AS307" s="66">
        <f>SUMIFS(Cost!$F:$F,Cost!$B:$B,Blackvue!B307,Cost!$C:$C,Blackvue!R307)</f>
        <v>0</v>
      </c>
      <c r="AT307" s="14" t="str">
        <f t="shared" si="71"/>
        <v/>
      </c>
    </row>
    <row r="308" spans="1:46">
      <c r="A308" s="52"/>
      <c r="B308" s="53"/>
      <c r="C308" s="59"/>
      <c r="D308" s="52"/>
      <c r="E308" s="52"/>
      <c r="F308" s="52"/>
      <c r="G308" s="52"/>
      <c r="H308" s="52"/>
      <c r="I308" s="52"/>
      <c r="J308" s="52"/>
      <c r="K308" s="52"/>
      <c r="L308" s="52"/>
      <c r="M308" s="52"/>
      <c r="N308" s="52"/>
      <c r="O308" s="52"/>
      <c r="P308" s="52"/>
      <c r="Q308" s="52"/>
      <c r="R308" s="52"/>
      <c r="X308" s="52"/>
      <c r="Y308" s="52"/>
      <c r="Z308" s="54"/>
      <c r="AA308" s="54"/>
      <c r="AB308" s="54"/>
      <c r="AC308" s="54"/>
      <c r="AD308" s="54"/>
      <c r="AE308" s="54"/>
    </row>
    <row r="309" spans="1:46">
      <c r="B309" s="16"/>
    </row>
    <row r="310" spans="1:46">
      <c r="B310" s="16"/>
    </row>
  </sheetData>
  <mergeCells count="947">
    <mergeCell ref="Z127:AA127"/>
    <mergeCell ref="AB141:AC141"/>
    <mergeCell ref="AB127:AC127"/>
    <mergeCell ref="AD201:AE201"/>
    <mergeCell ref="Z202:AA202"/>
    <mergeCell ref="AB202:AC202"/>
    <mergeCell ref="AD202:AE202"/>
    <mergeCell ref="Z201:AA201"/>
    <mergeCell ref="AB201:AC201"/>
    <mergeCell ref="Z199:AA199"/>
    <mergeCell ref="AB199:AC199"/>
    <mergeCell ref="AD199:AE199"/>
    <mergeCell ref="Z200:AA200"/>
    <mergeCell ref="AB200:AC200"/>
    <mergeCell ref="AD200:AE200"/>
    <mergeCell ref="Z189:AA189"/>
    <mergeCell ref="AB189:AC189"/>
    <mergeCell ref="AD189:AE189"/>
    <mergeCell ref="Z190:AA190"/>
    <mergeCell ref="AB190:AC190"/>
    <mergeCell ref="AD190:AE190"/>
    <mergeCell ref="Z191:AA191"/>
    <mergeCell ref="AB195:AC195"/>
    <mergeCell ref="AD195:AE195"/>
    <mergeCell ref="Z206:AA206"/>
    <mergeCell ref="AB206:AC206"/>
    <mergeCell ref="AD206:AE206"/>
    <mergeCell ref="Z207:AA207"/>
    <mergeCell ref="AB207:AC207"/>
    <mergeCell ref="AD207:AE207"/>
    <mergeCell ref="Z203:AA203"/>
    <mergeCell ref="AB203:AC203"/>
    <mergeCell ref="AD203:AE203"/>
    <mergeCell ref="Z204:AA204"/>
    <mergeCell ref="AB204:AC204"/>
    <mergeCell ref="AD204:AE204"/>
    <mergeCell ref="Z205:AA205"/>
    <mergeCell ref="AB205:AC205"/>
    <mergeCell ref="AD205:AE205"/>
    <mergeCell ref="Z196:AA196"/>
    <mergeCell ref="AB196:AC196"/>
    <mergeCell ref="AD196:AE196"/>
    <mergeCell ref="Z197:AA197"/>
    <mergeCell ref="AB197:AC197"/>
    <mergeCell ref="AD197:AE197"/>
    <mergeCell ref="AB191:AC191"/>
    <mergeCell ref="AD191:AE191"/>
    <mergeCell ref="Z192:AA192"/>
    <mergeCell ref="AB192:AC192"/>
    <mergeCell ref="AD192:AE192"/>
    <mergeCell ref="Z193:AA193"/>
    <mergeCell ref="AB193:AC193"/>
    <mergeCell ref="AD193:AE193"/>
    <mergeCell ref="Z194:AA194"/>
    <mergeCell ref="Z198:AA198"/>
    <mergeCell ref="AB198:AC198"/>
    <mergeCell ref="AD198:AE198"/>
    <mergeCell ref="AD194:AE194"/>
    <mergeCell ref="Z183:AA183"/>
    <mergeCell ref="AB183:AC183"/>
    <mergeCell ref="AD183:AE183"/>
    <mergeCell ref="Z184:AA184"/>
    <mergeCell ref="AB184:AC184"/>
    <mergeCell ref="AD184:AE184"/>
    <mergeCell ref="Z185:AA185"/>
    <mergeCell ref="AB185:AC185"/>
    <mergeCell ref="AD185:AE185"/>
    <mergeCell ref="Z186:AA186"/>
    <mergeCell ref="AB186:AC186"/>
    <mergeCell ref="AD186:AE186"/>
    <mergeCell ref="Z187:AA187"/>
    <mergeCell ref="AB187:AC187"/>
    <mergeCell ref="AD187:AE187"/>
    <mergeCell ref="Z188:AA188"/>
    <mergeCell ref="AB188:AC188"/>
    <mergeCell ref="AD188:AE188"/>
    <mergeCell ref="AB194:AC194"/>
    <mergeCell ref="Z195:AA195"/>
    <mergeCell ref="Z181:AA181"/>
    <mergeCell ref="AB181:AC181"/>
    <mergeCell ref="AD181:AE181"/>
    <mergeCell ref="Z182:AA182"/>
    <mergeCell ref="AB182:AC182"/>
    <mergeCell ref="AD182:AE182"/>
    <mergeCell ref="Z171:AA171"/>
    <mergeCell ref="AB171:AC171"/>
    <mergeCell ref="AD171:AE171"/>
    <mergeCell ref="Z172:AA172"/>
    <mergeCell ref="AB172:AC172"/>
    <mergeCell ref="AD172:AE172"/>
    <mergeCell ref="Z173:AA173"/>
    <mergeCell ref="AB173:AC173"/>
    <mergeCell ref="AD173:AE173"/>
    <mergeCell ref="Z174:AA174"/>
    <mergeCell ref="AB174:AC174"/>
    <mergeCell ref="AD174:AE174"/>
    <mergeCell ref="Z175:AA175"/>
    <mergeCell ref="AB175:AC175"/>
    <mergeCell ref="AD175:AE175"/>
    <mergeCell ref="Z176:AA176"/>
    <mergeCell ref="Z177:AA177"/>
    <mergeCell ref="AB177:AC177"/>
    <mergeCell ref="AD177:AE177"/>
    <mergeCell ref="Z178:AA178"/>
    <mergeCell ref="AB178:AC178"/>
    <mergeCell ref="AD178:AE178"/>
    <mergeCell ref="Z179:AA179"/>
    <mergeCell ref="AB179:AC179"/>
    <mergeCell ref="AD179:AE179"/>
    <mergeCell ref="Z180:AA180"/>
    <mergeCell ref="AB180:AC180"/>
    <mergeCell ref="AD180:AE180"/>
    <mergeCell ref="AD176:AE176"/>
    <mergeCell ref="Z165:AA165"/>
    <mergeCell ref="AB165:AC165"/>
    <mergeCell ref="AD165:AE165"/>
    <mergeCell ref="Z166:AA166"/>
    <mergeCell ref="AB166:AC166"/>
    <mergeCell ref="AD166:AE166"/>
    <mergeCell ref="Z167:AA167"/>
    <mergeCell ref="AB167:AC167"/>
    <mergeCell ref="AD167:AE167"/>
    <mergeCell ref="Z168:AA168"/>
    <mergeCell ref="AB168:AC168"/>
    <mergeCell ref="AD168:AE168"/>
    <mergeCell ref="Z169:AA169"/>
    <mergeCell ref="AB169:AC169"/>
    <mergeCell ref="AD169:AE169"/>
    <mergeCell ref="Z170:AA170"/>
    <mergeCell ref="AB170:AC170"/>
    <mergeCell ref="AD170:AE170"/>
    <mergeCell ref="AB176:AC176"/>
    <mergeCell ref="Z163:AA163"/>
    <mergeCell ref="AB163:AC163"/>
    <mergeCell ref="AD163:AE163"/>
    <mergeCell ref="Z164:AA164"/>
    <mergeCell ref="AB164:AC164"/>
    <mergeCell ref="AD164:AE164"/>
    <mergeCell ref="Z153:AA153"/>
    <mergeCell ref="AB153:AC153"/>
    <mergeCell ref="AD153:AE153"/>
    <mergeCell ref="Z154:AA154"/>
    <mergeCell ref="AB154:AC154"/>
    <mergeCell ref="AD154:AE154"/>
    <mergeCell ref="Z155:AA155"/>
    <mergeCell ref="AB155:AC155"/>
    <mergeCell ref="AD155:AE155"/>
    <mergeCell ref="Z156:AA156"/>
    <mergeCell ref="AB156:AC156"/>
    <mergeCell ref="AD156:AE156"/>
    <mergeCell ref="Z157:AA157"/>
    <mergeCell ref="AB157:AC157"/>
    <mergeCell ref="AD157:AE157"/>
    <mergeCell ref="Z158:AA158"/>
    <mergeCell ref="Z159:AA159"/>
    <mergeCell ref="AB159:AC159"/>
    <mergeCell ref="AD159:AE159"/>
    <mergeCell ref="Z160:AA160"/>
    <mergeCell ref="AB160:AC160"/>
    <mergeCell ref="AD160:AE160"/>
    <mergeCell ref="Z161:AA161"/>
    <mergeCell ref="AB161:AC161"/>
    <mergeCell ref="AD161:AE161"/>
    <mergeCell ref="Z162:AA162"/>
    <mergeCell ref="AB162:AC162"/>
    <mergeCell ref="AD162:AE162"/>
    <mergeCell ref="AD158:AE158"/>
    <mergeCell ref="Z147:AA147"/>
    <mergeCell ref="AB147:AC147"/>
    <mergeCell ref="AD147:AE147"/>
    <mergeCell ref="Z148:AA148"/>
    <mergeCell ref="AB148:AC148"/>
    <mergeCell ref="AD148:AE148"/>
    <mergeCell ref="Z149:AA149"/>
    <mergeCell ref="AB149:AC149"/>
    <mergeCell ref="AD149:AE149"/>
    <mergeCell ref="Z150:AA150"/>
    <mergeCell ref="AB150:AC150"/>
    <mergeCell ref="AD150:AE150"/>
    <mergeCell ref="Z151:AA151"/>
    <mergeCell ref="AB151:AC151"/>
    <mergeCell ref="AD151:AE151"/>
    <mergeCell ref="Z152:AA152"/>
    <mergeCell ref="AB152:AC152"/>
    <mergeCell ref="AD152:AE152"/>
    <mergeCell ref="AB158:AC158"/>
    <mergeCell ref="Z146:AA146"/>
    <mergeCell ref="AB146:AC146"/>
    <mergeCell ref="AD146:AE146"/>
    <mergeCell ref="AS5:AS7"/>
    <mergeCell ref="AF5:AF7"/>
    <mergeCell ref="AG5:AG7"/>
    <mergeCell ref="AH5:AH7"/>
    <mergeCell ref="AI5:AI7"/>
    <mergeCell ref="AJ5:AJ7"/>
    <mergeCell ref="AK5:AK7"/>
    <mergeCell ref="AL5:AL7"/>
    <mergeCell ref="AM5:AM7"/>
    <mergeCell ref="AN5:AN7"/>
    <mergeCell ref="AD8:AE8"/>
    <mergeCell ref="Z9:AA9"/>
    <mergeCell ref="AB9:AC9"/>
    <mergeCell ref="AD9:AE9"/>
    <mergeCell ref="Z12:AA12"/>
    <mergeCell ref="AB12:AC12"/>
    <mergeCell ref="AO5:AO7"/>
    <mergeCell ref="AP5:AP7"/>
    <mergeCell ref="AQ5:AQ7"/>
    <mergeCell ref="AR5:AR7"/>
    <mergeCell ref="Z52:AA52"/>
    <mergeCell ref="Z143:AA143"/>
    <mergeCell ref="AB143:AC143"/>
    <mergeCell ref="AD143:AE143"/>
    <mergeCell ref="Z144:AA144"/>
    <mergeCell ref="AB144:AC144"/>
    <mergeCell ref="AD144:AE144"/>
    <mergeCell ref="Z145:AA145"/>
    <mergeCell ref="AB145:AC145"/>
    <mergeCell ref="AD145:AE145"/>
    <mergeCell ref="G6:L6"/>
    <mergeCell ref="M6:M7"/>
    <mergeCell ref="AD5:AE7"/>
    <mergeCell ref="Q5:Q7"/>
    <mergeCell ref="R5:R7"/>
    <mergeCell ref="X5:X7"/>
    <mergeCell ref="Y5:Y7"/>
    <mergeCell ref="Z5:AA7"/>
    <mergeCell ref="AB5:AC7"/>
    <mergeCell ref="S5:S7"/>
    <mergeCell ref="T5:T7"/>
    <mergeCell ref="U5:U7"/>
    <mergeCell ref="V5:V7"/>
    <mergeCell ref="W5:W7"/>
    <mergeCell ref="AB11:AC11"/>
    <mergeCell ref="AD11:AE11"/>
    <mergeCell ref="AD12:AE12"/>
    <mergeCell ref="Z13:AA13"/>
    <mergeCell ref="AB13:AC13"/>
    <mergeCell ref="AD13:AE13"/>
    <mergeCell ref="D1:Y3"/>
    <mergeCell ref="Z1:AB1"/>
    <mergeCell ref="AC1:AE1"/>
    <mergeCell ref="Z2:AB2"/>
    <mergeCell ref="AC2:AE2"/>
    <mergeCell ref="Z3:AB3"/>
    <mergeCell ref="AC3:AE3"/>
    <mergeCell ref="A4:N4"/>
    <mergeCell ref="A5:A7"/>
    <mergeCell ref="B5:B7"/>
    <mergeCell ref="C5:C7"/>
    <mergeCell ref="D5:D7"/>
    <mergeCell ref="E5:M5"/>
    <mergeCell ref="N5:N7"/>
    <mergeCell ref="O5:O7"/>
    <mergeCell ref="P5:P7"/>
    <mergeCell ref="E6:E7"/>
    <mergeCell ref="F6:F7"/>
    <mergeCell ref="Z10:AA10"/>
    <mergeCell ref="AB10:AC10"/>
    <mergeCell ref="AD10:AE10"/>
    <mergeCell ref="Z18:AA18"/>
    <mergeCell ref="AB18:AC18"/>
    <mergeCell ref="AD18:AE18"/>
    <mergeCell ref="Z8:AA8"/>
    <mergeCell ref="AB8:AC8"/>
    <mergeCell ref="Z19:AA19"/>
    <mergeCell ref="AB19:AC19"/>
    <mergeCell ref="AD19:AE19"/>
    <mergeCell ref="Z16:AA16"/>
    <mergeCell ref="AB16:AC16"/>
    <mergeCell ref="AD16:AE16"/>
    <mergeCell ref="Z17:AA17"/>
    <mergeCell ref="AB17:AC17"/>
    <mergeCell ref="AD17:AE17"/>
    <mergeCell ref="Z14:AA14"/>
    <mergeCell ref="AB14:AC14"/>
    <mergeCell ref="AD14:AE14"/>
    <mergeCell ref="Z15:AA15"/>
    <mergeCell ref="AB15:AC15"/>
    <mergeCell ref="AD15:AE15"/>
    <mergeCell ref="Z11:AA11"/>
    <mergeCell ref="Z22:AA22"/>
    <mergeCell ref="AB22:AC22"/>
    <mergeCell ref="AD22:AE22"/>
    <mergeCell ref="Z23:AA23"/>
    <mergeCell ref="AB23:AC23"/>
    <mergeCell ref="AD23:AE23"/>
    <mergeCell ref="Z20:AA20"/>
    <mergeCell ref="AB20:AC20"/>
    <mergeCell ref="AD20:AE20"/>
    <mergeCell ref="Z21:AA21"/>
    <mergeCell ref="AB21:AC21"/>
    <mergeCell ref="AD21:AE21"/>
    <mergeCell ref="Z26:AA26"/>
    <mergeCell ref="AB26:AC26"/>
    <mergeCell ref="AD26:AE26"/>
    <mergeCell ref="Z27:AA27"/>
    <mergeCell ref="AB27:AC27"/>
    <mergeCell ref="AD27:AE27"/>
    <mergeCell ref="Z24:AA24"/>
    <mergeCell ref="AB24:AC24"/>
    <mergeCell ref="AD24:AE24"/>
    <mergeCell ref="Z25:AA25"/>
    <mergeCell ref="AB25:AC25"/>
    <mergeCell ref="AD25:AE25"/>
    <mergeCell ref="Z30:AA30"/>
    <mergeCell ref="AB30:AC30"/>
    <mergeCell ref="AD30:AE30"/>
    <mergeCell ref="Z31:AA31"/>
    <mergeCell ref="AB31:AC31"/>
    <mergeCell ref="AD31:AE31"/>
    <mergeCell ref="Z28:AA28"/>
    <mergeCell ref="AB28:AC28"/>
    <mergeCell ref="AD28:AE28"/>
    <mergeCell ref="Z29:AA29"/>
    <mergeCell ref="AB29:AC29"/>
    <mergeCell ref="AD29:AE29"/>
    <mergeCell ref="Z34:AA34"/>
    <mergeCell ref="AB34:AC34"/>
    <mergeCell ref="AD34:AE34"/>
    <mergeCell ref="Z35:AA35"/>
    <mergeCell ref="AB35:AC35"/>
    <mergeCell ref="AD35:AE35"/>
    <mergeCell ref="Z32:AA32"/>
    <mergeCell ref="AB32:AC32"/>
    <mergeCell ref="AD32:AE32"/>
    <mergeCell ref="Z33:AA33"/>
    <mergeCell ref="AB33:AC33"/>
    <mergeCell ref="AD33:AE33"/>
    <mergeCell ref="Z38:AA38"/>
    <mergeCell ref="AB38:AC38"/>
    <mergeCell ref="AD38:AE38"/>
    <mergeCell ref="Z39:AA39"/>
    <mergeCell ref="AB39:AC39"/>
    <mergeCell ref="AD39:AE39"/>
    <mergeCell ref="Z36:AA36"/>
    <mergeCell ref="AB36:AC36"/>
    <mergeCell ref="AD36:AE36"/>
    <mergeCell ref="Z37:AA37"/>
    <mergeCell ref="AB37:AC37"/>
    <mergeCell ref="AD37:AE37"/>
    <mergeCell ref="AD42:AE42"/>
    <mergeCell ref="Z43:AA43"/>
    <mergeCell ref="AB43:AC43"/>
    <mergeCell ref="AD43:AE43"/>
    <mergeCell ref="Z40:AA40"/>
    <mergeCell ref="AB40:AC40"/>
    <mergeCell ref="AD40:AE40"/>
    <mergeCell ref="Z41:AA41"/>
    <mergeCell ref="AB41:AC41"/>
    <mergeCell ref="AD41:AE41"/>
    <mergeCell ref="O4:AE4"/>
    <mergeCell ref="Z51:AA51"/>
    <mergeCell ref="AB51:AC51"/>
    <mergeCell ref="AD51:AE51"/>
    <mergeCell ref="Z49:AA49"/>
    <mergeCell ref="AB49:AC49"/>
    <mergeCell ref="AD49:AE49"/>
    <mergeCell ref="Z50:AA50"/>
    <mergeCell ref="AB50:AC50"/>
    <mergeCell ref="AD50:AE50"/>
    <mergeCell ref="Z46:AA46"/>
    <mergeCell ref="AB46:AC46"/>
    <mergeCell ref="AD46:AE46"/>
    <mergeCell ref="Z47:AA47"/>
    <mergeCell ref="AB47:AC47"/>
    <mergeCell ref="AD47:AE47"/>
    <mergeCell ref="Z44:AA44"/>
    <mergeCell ref="AB44:AC44"/>
    <mergeCell ref="AD44:AE44"/>
    <mergeCell ref="Z45:AA45"/>
    <mergeCell ref="AB45:AC45"/>
    <mergeCell ref="AD45:AE45"/>
    <mergeCell ref="Z42:AA42"/>
    <mergeCell ref="AB42:AC42"/>
    <mergeCell ref="AD52:AE52"/>
    <mergeCell ref="Z53:AA53"/>
    <mergeCell ref="AB53:AC53"/>
    <mergeCell ref="AD53:AE53"/>
    <mergeCell ref="Z54:AA54"/>
    <mergeCell ref="AB54:AC54"/>
    <mergeCell ref="AD54:AE54"/>
    <mergeCell ref="Z48:AA48"/>
    <mergeCell ref="AB48:AC48"/>
    <mergeCell ref="AD48:AE48"/>
    <mergeCell ref="AB52:AC52"/>
    <mergeCell ref="AD58:AE58"/>
    <mergeCell ref="Z59:AA59"/>
    <mergeCell ref="AB59:AC59"/>
    <mergeCell ref="AD59:AE59"/>
    <mergeCell ref="Z60:AA60"/>
    <mergeCell ref="AB60:AC60"/>
    <mergeCell ref="AD60:AE60"/>
    <mergeCell ref="Z55:AA55"/>
    <mergeCell ref="AB55:AC55"/>
    <mergeCell ref="AD55:AE55"/>
    <mergeCell ref="Z56:AA56"/>
    <mergeCell ref="AB56:AC56"/>
    <mergeCell ref="AD56:AE56"/>
    <mergeCell ref="Z57:AA57"/>
    <mergeCell ref="AB57:AC57"/>
    <mergeCell ref="AD57:AE57"/>
    <mergeCell ref="Z58:AA58"/>
    <mergeCell ref="AB58:AC58"/>
    <mergeCell ref="AD65:AE65"/>
    <mergeCell ref="Z66:AA66"/>
    <mergeCell ref="AB66:AC66"/>
    <mergeCell ref="AD66:AE66"/>
    <mergeCell ref="Z61:AA61"/>
    <mergeCell ref="AB61:AC61"/>
    <mergeCell ref="AD61:AE61"/>
    <mergeCell ref="Z62:AA62"/>
    <mergeCell ref="AB62:AC62"/>
    <mergeCell ref="AD62:AE62"/>
    <mergeCell ref="Z63:AA63"/>
    <mergeCell ref="AB63:AC63"/>
    <mergeCell ref="AD63:AE63"/>
    <mergeCell ref="Z64:AA64"/>
    <mergeCell ref="AB64:AC64"/>
    <mergeCell ref="AD64:AE64"/>
    <mergeCell ref="Z65:AA65"/>
    <mergeCell ref="AB65:AC65"/>
    <mergeCell ref="Z73:AA73"/>
    <mergeCell ref="AB73:AC73"/>
    <mergeCell ref="AD73:AE73"/>
    <mergeCell ref="Z74:AA74"/>
    <mergeCell ref="AB74:AC74"/>
    <mergeCell ref="AD74:AE74"/>
    <mergeCell ref="Z75:AA75"/>
    <mergeCell ref="AB75:AC75"/>
    <mergeCell ref="AD75:AE75"/>
    <mergeCell ref="Z76:AA76"/>
    <mergeCell ref="AB76:AC76"/>
    <mergeCell ref="AD76:AE76"/>
    <mergeCell ref="Z77:AA77"/>
    <mergeCell ref="AB77:AC77"/>
    <mergeCell ref="AD77:AE77"/>
    <mergeCell ref="Z78:AA78"/>
    <mergeCell ref="AB78:AC78"/>
    <mergeCell ref="AD78:AE78"/>
    <mergeCell ref="AD72:AE72"/>
    <mergeCell ref="Z67:AA67"/>
    <mergeCell ref="AB67:AC67"/>
    <mergeCell ref="AD67:AE67"/>
    <mergeCell ref="Z68:AA68"/>
    <mergeCell ref="AB68:AC68"/>
    <mergeCell ref="AD68:AE68"/>
    <mergeCell ref="Z69:AA69"/>
    <mergeCell ref="AB69:AC69"/>
    <mergeCell ref="AD69:AE69"/>
    <mergeCell ref="Z70:AA70"/>
    <mergeCell ref="AB70:AC70"/>
    <mergeCell ref="AD70:AE70"/>
    <mergeCell ref="Z71:AA71"/>
    <mergeCell ref="AB71:AC71"/>
    <mergeCell ref="AD71:AE71"/>
    <mergeCell ref="Z72:AA72"/>
    <mergeCell ref="AB72:AC72"/>
    <mergeCell ref="AD82:AE82"/>
    <mergeCell ref="Z83:AA83"/>
    <mergeCell ref="AB83:AC83"/>
    <mergeCell ref="AD83:AE83"/>
    <mergeCell ref="Z84:AA84"/>
    <mergeCell ref="AB84:AC84"/>
    <mergeCell ref="AD84:AE84"/>
    <mergeCell ref="Z79:AA79"/>
    <mergeCell ref="AB79:AC79"/>
    <mergeCell ref="AD79:AE79"/>
    <mergeCell ref="Z80:AA80"/>
    <mergeCell ref="AB80:AC80"/>
    <mergeCell ref="AD80:AE80"/>
    <mergeCell ref="Z81:AA81"/>
    <mergeCell ref="AB81:AC81"/>
    <mergeCell ref="AD81:AE81"/>
    <mergeCell ref="Z82:AA82"/>
    <mergeCell ref="AB82:AC82"/>
    <mergeCell ref="AD89:AE89"/>
    <mergeCell ref="Z90:AA90"/>
    <mergeCell ref="AB90:AC90"/>
    <mergeCell ref="AD90:AE90"/>
    <mergeCell ref="Z85:AA85"/>
    <mergeCell ref="AB85:AC85"/>
    <mergeCell ref="AD85:AE85"/>
    <mergeCell ref="Z86:AA86"/>
    <mergeCell ref="AB86:AC86"/>
    <mergeCell ref="AD86:AE86"/>
    <mergeCell ref="Z87:AA87"/>
    <mergeCell ref="AB87:AC87"/>
    <mergeCell ref="AD87:AE87"/>
    <mergeCell ref="Z88:AA88"/>
    <mergeCell ref="AB88:AC88"/>
    <mergeCell ref="AD88:AE88"/>
    <mergeCell ref="Z89:AA89"/>
    <mergeCell ref="AB89:AC89"/>
    <mergeCell ref="Z97:AA97"/>
    <mergeCell ref="AB97:AC97"/>
    <mergeCell ref="AD97:AE97"/>
    <mergeCell ref="Z98:AA98"/>
    <mergeCell ref="AB98:AC98"/>
    <mergeCell ref="AD98:AE98"/>
    <mergeCell ref="Z99:AA99"/>
    <mergeCell ref="AB99:AC99"/>
    <mergeCell ref="AD99:AE99"/>
    <mergeCell ref="Z100:AA100"/>
    <mergeCell ref="AB100:AC100"/>
    <mergeCell ref="AD100:AE100"/>
    <mergeCell ref="Z101:AA101"/>
    <mergeCell ref="AB101:AC101"/>
    <mergeCell ref="AD101:AE101"/>
    <mergeCell ref="Z102:AA102"/>
    <mergeCell ref="AB102:AC102"/>
    <mergeCell ref="AD102:AE102"/>
    <mergeCell ref="AD96:AE96"/>
    <mergeCell ref="Z91:AA91"/>
    <mergeCell ref="AB91:AC91"/>
    <mergeCell ref="AD91:AE91"/>
    <mergeCell ref="Z92:AA92"/>
    <mergeCell ref="AB92:AC92"/>
    <mergeCell ref="AD92:AE92"/>
    <mergeCell ref="Z93:AA93"/>
    <mergeCell ref="AB93:AC93"/>
    <mergeCell ref="AD93:AE93"/>
    <mergeCell ref="Z94:AA94"/>
    <mergeCell ref="AB94:AC94"/>
    <mergeCell ref="AD94:AE94"/>
    <mergeCell ref="Z95:AA95"/>
    <mergeCell ref="AB95:AC95"/>
    <mergeCell ref="AD95:AE95"/>
    <mergeCell ref="Z96:AA96"/>
    <mergeCell ref="AB96:AC96"/>
    <mergeCell ref="Z110:AA110"/>
    <mergeCell ref="AB110:AC110"/>
    <mergeCell ref="Z103:AA103"/>
    <mergeCell ref="AB103:AC103"/>
    <mergeCell ref="AD103:AE103"/>
    <mergeCell ref="Z104:AA104"/>
    <mergeCell ref="AB104:AC104"/>
    <mergeCell ref="AD104:AE104"/>
    <mergeCell ref="Z105:AA105"/>
    <mergeCell ref="AB105:AC105"/>
    <mergeCell ref="AD105:AE105"/>
    <mergeCell ref="AD109:AE109"/>
    <mergeCell ref="Z106:AA106"/>
    <mergeCell ref="AB106:AC106"/>
    <mergeCell ref="AD106:AE106"/>
    <mergeCell ref="Z107:AA107"/>
    <mergeCell ref="AB107:AC107"/>
    <mergeCell ref="AD107:AE107"/>
    <mergeCell ref="Z108:AA108"/>
    <mergeCell ref="AB108:AC108"/>
    <mergeCell ref="AD108:AE108"/>
    <mergeCell ref="Z109:AA109"/>
    <mergeCell ref="AB109:AC109"/>
    <mergeCell ref="AD110:AE110"/>
    <mergeCell ref="Z113:AA113"/>
    <mergeCell ref="AB113:AC113"/>
    <mergeCell ref="AD113:AE113"/>
    <mergeCell ref="Z114:AA114"/>
    <mergeCell ref="AB114:AC114"/>
    <mergeCell ref="AD114:AE114"/>
    <mergeCell ref="Z115:AA115"/>
    <mergeCell ref="AB115:AC115"/>
    <mergeCell ref="AD115:AE115"/>
    <mergeCell ref="Z111:AA111"/>
    <mergeCell ref="AB111:AC111"/>
    <mergeCell ref="AD111:AE111"/>
    <mergeCell ref="Z112:AA112"/>
    <mergeCell ref="AB112:AC112"/>
    <mergeCell ref="AD112:AE112"/>
    <mergeCell ref="Z130:AA130"/>
    <mergeCell ref="AB130:AC130"/>
    <mergeCell ref="AD130:AE130"/>
    <mergeCell ref="AD120:AE120"/>
    <mergeCell ref="Z121:AA121"/>
    <mergeCell ref="AB121:AC121"/>
    <mergeCell ref="AD121:AE121"/>
    <mergeCell ref="Z116:AA116"/>
    <mergeCell ref="AB116:AC116"/>
    <mergeCell ref="AD116:AE116"/>
    <mergeCell ref="Z117:AA117"/>
    <mergeCell ref="AB117:AC117"/>
    <mergeCell ref="AD117:AE117"/>
    <mergeCell ref="Z118:AA118"/>
    <mergeCell ref="AB118:AC118"/>
    <mergeCell ref="AD118:AE118"/>
    <mergeCell ref="Z125:AA125"/>
    <mergeCell ref="AB125:AC125"/>
    <mergeCell ref="AD125:AE125"/>
    <mergeCell ref="Z126:AA126"/>
    <mergeCell ref="AB126:AC126"/>
    <mergeCell ref="AD126:AE126"/>
    <mergeCell ref="Z119:AA119"/>
    <mergeCell ref="AB119:AC119"/>
    <mergeCell ref="Z122:AA122"/>
    <mergeCell ref="AB122:AC122"/>
    <mergeCell ref="AD122:AE122"/>
    <mergeCell ref="Z123:AA123"/>
    <mergeCell ref="AB123:AC123"/>
    <mergeCell ref="AD123:AE123"/>
    <mergeCell ref="Z124:AA124"/>
    <mergeCell ref="AB124:AC124"/>
    <mergeCell ref="AD124:AE124"/>
    <mergeCell ref="AD119:AE119"/>
    <mergeCell ref="Z120:AA120"/>
    <mergeCell ref="AB120:AC120"/>
    <mergeCell ref="AD141:AE141"/>
    <mergeCell ref="Z142:AA142"/>
    <mergeCell ref="Z140:AA140"/>
    <mergeCell ref="AB140:AC140"/>
    <mergeCell ref="Z134:AA134"/>
    <mergeCell ref="AB134:AC134"/>
    <mergeCell ref="AB142:AC142"/>
    <mergeCell ref="AD142:AE142"/>
    <mergeCell ref="AD127:AE127"/>
    <mergeCell ref="Z131:AA131"/>
    <mergeCell ref="AB131:AC131"/>
    <mergeCell ref="AD131:AE131"/>
    <mergeCell ref="Z132:AA132"/>
    <mergeCell ref="AB132:AC132"/>
    <mergeCell ref="AD132:AE132"/>
    <mergeCell ref="Z133:AA133"/>
    <mergeCell ref="AB133:AC133"/>
    <mergeCell ref="AD133:AE133"/>
    <mergeCell ref="Z128:AA128"/>
    <mergeCell ref="AB128:AC128"/>
    <mergeCell ref="AD128:AE128"/>
    <mergeCell ref="Z129:AA129"/>
    <mergeCell ref="AB129:AC129"/>
    <mergeCell ref="AD129:AE129"/>
    <mergeCell ref="Z208:AA208"/>
    <mergeCell ref="AB208:AC208"/>
    <mergeCell ref="AD208:AE208"/>
    <mergeCell ref="Z209:AA209"/>
    <mergeCell ref="AB209:AC209"/>
    <mergeCell ref="AD209:AE209"/>
    <mergeCell ref="AD140:AE140"/>
    <mergeCell ref="Z141:AA141"/>
    <mergeCell ref="AD134:AE134"/>
    <mergeCell ref="Z135:AA135"/>
    <mergeCell ref="AB135:AC135"/>
    <mergeCell ref="AD135:AE135"/>
    <mergeCell ref="Z136:AA136"/>
    <mergeCell ref="AB136:AC136"/>
    <mergeCell ref="AD136:AE136"/>
    <mergeCell ref="Z137:AA137"/>
    <mergeCell ref="AB137:AC137"/>
    <mergeCell ref="AD137:AE137"/>
    <mergeCell ref="Z138:AA138"/>
    <mergeCell ref="AB138:AC138"/>
    <mergeCell ref="AD138:AE138"/>
    <mergeCell ref="Z139:AA139"/>
    <mergeCell ref="AB139:AC139"/>
    <mergeCell ref="AD139:AE139"/>
    <mergeCell ref="Z210:AA210"/>
    <mergeCell ref="AB210:AC210"/>
    <mergeCell ref="AD210:AE210"/>
    <mergeCell ref="Z211:AA211"/>
    <mergeCell ref="AB211:AC211"/>
    <mergeCell ref="AD211:AE211"/>
    <mergeCell ref="Z212:AA212"/>
    <mergeCell ref="AB212:AC212"/>
    <mergeCell ref="AD212:AE212"/>
    <mergeCell ref="Z218:AA218"/>
    <mergeCell ref="AB218:AC218"/>
    <mergeCell ref="AD218:AE218"/>
    <mergeCell ref="Z219:AA219"/>
    <mergeCell ref="AB219:AC219"/>
    <mergeCell ref="AD219:AE219"/>
    <mergeCell ref="AB222:AC222"/>
    <mergeCell ref="Z213:AA213"/>
    <mergeCell ref="AB213:AC213"/>
    <mergeCell ref="AD213:AE213"/>
    <mergeCell ref="Z216:AA216"/>
    <mergeCell ref="AB216:AC216"/>
    <mergeCell ref="AD216:AE216"/>
    <mergeCell ref="Z217:AA217"/>
    <mergeCell ref="AB217:AC217"/>
    <mergeCell ref="AD217:AE217"/>
    <mergeCell ref="Z214:AA214"/>
    <mergeCell ref="AB214:AC214"/>
    <mergeCell ref="AD214:AE214"/>
    <mergeCell ref="Z215:AA215"/>
    <mergeCell ref="AB215:AC215"/>
    <mergeCell ref="AD215:AE215"/>
    <mergeCell ref="Z222:AA222"/>
    <mergeCell ref="AD222:AE222"/>
    <mergeCell ref="Z223:AA223"/>
    <mergeCell ref="AB223:AC223"/>
    <mergeCell ref="AD223:AE223"/>
    <mergeCell ref="Z220:AA220"/>
    <mergeCell ref="AB220:AC220"/>
    <mergeCell ref="AD220:AE220"/>
    <mergeCell ref="Z221:AA221"/>
    <mergeCell ref="AB221:AC221"/>
    <mergeCell ref="AD221:AE221"/>
    <mergeCell ref="AD233:AE233"/>
    <mergeCell ref="Z230:AA230"/>
    <mergeCell ref="AB230:AC230"/>
    <mergeCell ref="AD230:AE230"/>
    <mergeCell ref="Z231:AA231"/>
    <mergeCell ref="AB231:AC231"/>
    <mergeCell ref="AD231:AE231"/>
    <mergeCell ref="AB224:AC224"/>
    <mergeCell ref="AD224:AE224"/>
    <mergeCell ref="Z225:AA225"/>
    <mergeCell ref="AB225:AC225"/>
    <mergeCell ref="AD225:AE225"/>
    <mergeCell ref="Z226:AA226"/>
    <mergeCell ref="AB226:AC226"/>
    <mergeCell ref="AD226:AE226"/>
    <mergeCell ref="Z227:AA227"/>
    <mergeCell ref="AB227:AC227"/>
    <mergeCell ref="AD227:AE227"/>
    <mergeCell ref="Z224:AA224"/>
    <mergeCell ref="Z237:AA237"/>
    <mergeCell ref="AB237:AC237"/>
    <mergeCell ref="AD237:AE237"/>
    <mergeCell ref="Z234:AA234"/>
    <mergeCell ref="AB234:AC234"/>
    <mergeCell ref="Z242:AA242"/>
    <mergeCell ref="AB242:AC242"/>
    <mergeCell ref="AD242:AE242"/>
    <mergeCell ref="Z240:AA240"/>
    <mergeCell ref="AB240:AC240"/>
    <mergeCell ref="AD240:AE240"/>
    <mergeCell ref="Z238:AA238"/>
    <mergeCell ref="AB238:AC238"/>
    <mergeCell ref="AD238:AE238"/>
    <mergeCell ref="Z239:AA239"/>
    <mergeCell ref="AB239:AC239"/>
    <mergeCell ref="AD239:AE239"/>
    <mergeCell ref="Z243:AA243"/>
    <mergeCell ref="AB243:AC243"/>
    <mergeCell ref="AD243:AE243"/>
    <mergeCell ref="Z228:AA228"/>
    <mergeCell ref="AB228:AC228"/>
    <mergeCell ref="AD228:AE228"/>
    <mergeCell ref="Z229:AA229"/>
    <mergeCell ref="AB229:AC229"/>
    <mergeCell ref="AD229:AE229"/>
    <mergeCell ref="Z241:AA241"/>
    <mergeCell ref="AB241:AC241"/>
    <mergeCell ref="AD241:AE241"/>
    <mergeCell ref="AD234:AE234"/>
    <mergeCell ref="Z235:AA235"/>
    <mergeCell ref="AB235:AC235"/>
    <mergeCell ref="AD235:AE235"/>
    <mergeCell ref="Z232:AA232"/>
    <mergeCell ref="AB232:AC232"/>
    <mergeCell ref="AD232:AE232"/>
    <mergeCell ref="Z233:AA233"/>
    <mergeCell ref="AB233:AC233"/>
    <mergeCell ref="Z236:AA236"/>
    <mergeCell ref="AB236:AC236"/>
    <mergeCell ref="AD236:AE236"/>
    <mergeCell ref="Z246:AA246"/>
    <mergeCell ref="AB246:AC246"/>
    <mergeCell ref="AD246:AE246"/>
    <mergeCell ref="Z247:AA247"/>
    <mergeCell ref="AB247:AC247"/>
    <mergeCell ref="AD247:AE247"/>
    <mergeCell ref="Z244:AA244"/>
    <mergeCell ref="AB244:AC244"/>
    <mergeCell ref="AD244:AE244"/>
    <mergeCell ref="Z245:AA245"/>
    <mergeCell ref="AB245:AC245"/>
    <mergeCell ref="AD245:AE245"/>
    <mergeCell ref="Z250:AA250"/>
    <mergeCell ref="AB250:AC250"/>
    <mergeCell ref="AD250:AE250"/>
    <mergeCell ref="Z251:AA251"/>
    <mergeCell ref="AB251:AC251"/>
    <mergeCell ref="AD251:AE251"/>
    <mergeCell ref="Z248:AA248"/>
    <mergeCell ref="AB248:AC248"/>
    <mergeCell ref="AD248:AE248"/>
    <mergeCell ref="Z249:AA249"/>
    <mergeCell ref="AB249:AC249"/>
    <mergeCell ref="AD249:AE249"/>
    <mergeCell ref="Z254:AA254"/>
    <mergeCell ref="AB254:AC254"/>
    <mergeCell ref="AD254:AE254"/>
    <mergeCell ref="Z255:AA255"/>
    <mergeCell ref="AB255:AC255"/>
    <mergeCell ref="AD255:AE255"/>
    <mergeCell ref="Z252:AA252"/>
    <mergeCell ref="AB252:AC252"/>
    <mergeCell ref="AD252:AE252"/>
    <mergeCell ref="Z253:AA253"/>
    <mergeCell ref="AB253:AC253"/>
    <mergeCell ref="AD253:AE253"/>
    <mergeCell ref="Z258:AA258"/>
    <mergeCell ref="AB258:AC258"/>
    <mergeCell ref="AD258:AE258"/>
    <mergeCell ref="Z259:AA259"/>
    <mergeCell ref="AB259:AC259"/>
    <mergeCell ref="AD259:AE259"/>
    <mergeCell ref="Z256:AA256"/>
    <mergeCell ref="AB256:AC256"/>
    <mergeCell ref="AD256:AE256"/>
    <mergeCell ref="Z257:AA257"/>
    <mergeCell ref="AB257:AC257"/>
    <mergeCell ref="AD257:AE257"/>
    <mergeCell ref="Z262:AA262"/>
    <mergeCell ref="AB262:AC262"/>
    <mergeCell ref="AD262:AE262"/>
    <mergeCell ref="Z263:AA263"/>
    <mergeCell ref="AB263:AC263"/>
    <mergeCell ref="AD263:AE263"/>
    <mergeCell ref="Z260:AA260"/>
    <mergeCell ref="AB260:AC260"/>
    <mergeCell ref="AD260:AE260"/>
    <mergeCell ref="Z261:AA261"/>
    <mergeCell ref="AB261:AC261"/>
    <mergeCell ref="AD261:AE261"/>
    <mergeCell ref="Z266:AA266"/>
    <mergeCell ref="AB266:AC266"/>
    <mergeCell ref="AD266:AE266"/>
    <mergeCell ref="Z267:AA267"/>
    <mergeCell ref="AB267:AC267"/>
    <mergeCell ref="AD267:AE267"/>
    <mergeCell ref="Z264:AA264"/>
    <mergeCell ref="AB264:AC264"/>
    <mergeCell ref="AD264:AE264"/>
    <mergeCell ref="Z265:AA265"/>
    <mergeCell ref="AB265:AC265"/>
    <mergeCell ref="AD265:AE265"/>
    <mergeCell ref="Z270:AA270"/>
    <mergeCell ref="AB270:AC270"/>
    <mergeCell ref="AD270:AE270"/>
    <mergeCell ref="Z271:AA271"/>
    <mergeCell ref="AB271:AC271"/>
    <mergeCell ref="AD271:AE271"/>
    <mergeCell ref="Z268:AA268"/>
    <mergeCell ref="AB268:AC268"/>
    <mergeCell ref="AD268:AE268"/>
    <mergeCell ref="Z269:AA269"/>
    <mergeCell ref="AB269:AC269"/>
    <mergeCell ref="AD269:AE269"/>
    <mergeCell ref="Z274:AA274"/>
    <mergeCell ref="AB274:AC274"/>
    <mergeCell ref="AD274:AE274"/>
    <mergeCell ref="Z275:AA275"/>
    <mergeCell ref="AB275:AC275"/>
    <mergeCell ref="AD275:AE275"/>
    <mergeCell ref="Z272:AA272"/>
    <mergeCell ref="AB272:AC272"/>
    <mergeCell ref="AD272:AE272"/>
    <mergeCell ref="Z273:AA273"/>
    <mergeCell ref="AB273:AC273"/>
    <mergeCell ref="AD273:AE273"/>
    <mergeCell ref="Z278:AA278"/>
    <mergeCell ref="AB278:AC278"/>
    <mergeCell ref="AD278:AE278"/>
    <mergeCell ref="Z279:AA279"/>
    <mergeCell ref="AB279:AC279"/>
    <mergeCell ref="AD279:AE279"/>
    <mergeCell ref="Z276:AA276"/>
    <mergeCell ref="AB276:AC276"/>
    <mergeCell ref="AD276:AE276"/>
    <mergeCell ref="Z277:AA277"/>
    <mergeCell ref="AB277:AC277"/>
    <mergeCell ref="AD277:AE277"/>
    <mergeCell ref="Z282:AA282"/>
    <mergeCell ref="AB282:AC282"/>
    <mergeCell ref="AD282:AE282"/>
    <mergeCell ref="Z283:AA283"/>
    <mergeCell ref="AB283:AC283"/>
    <mergeCell ref="AD283:AE283"/>
    <mergeCell ref="Z280:AA280"/>
    <mergeCell ref="AB280:AC280"/>
    <mergeCell ref="AD280:AE280"/>
    <mergeCell ref="Z281:AA281"/>
    <mergeCell ref="AB281:AC281"/>
    <mergeCell ref="AD281:AE281"/>
    <mergeCell ref="Z286:AA286"/>
    <mergeCell ref="AB286:AC286"/>
    <mergeCell ref="AD286:AE286"/>
    <mergeCell ref="Z287:AA287"/>
    <mergeCell ref="AB287:AC287"/>
    <mergeCell ref="AD287:AE287"/>
    <mergeCell ref="Z284:AA284"/>
    <mergeCell ref="AB284:AC284"/>
    <mergeCell ref="AD284:AE284"/>
    <mergeCell ref="Z285:AA285"/>
    <mergeCell ref="AB285:AC285"/>
    <mergeCell ref="AD285:AE285"/>
    <mergeCell ref="Z290:AA290"/>
    <mergeCell ref="AB290:AC290"/>
    <mergeCell ref="AD290:AE290"/>
    <mergeCell ref="Z291:AA291"/>
    <mergeCell ref="AB291:AC291"/>
    <mergeCell ref="AD291:AE291"/>
    <mergeCell ref="Z288:AA288"/>
    <mergeCell ref="AB288:AC288"/>
    <mergeCell ref="AD288:AE288"/>
    <mergeCell ref="Z289:AA289"/>
    <mergeCell ref="AB289:AC289"/>
    <mergeCell ref="AD289:AE289"/>
    <mergeCell ref="Z294:AA294"/>
    <mergeCell ref="AB294:AC294"/>
    <mergeCell ref="AD294:AE294"/>
    <mergeCell ref="Z295:AA295"/>
    <mergeCell ref="AB295:AC295"/>
    <mergeCell ref="AD295:AE295"/>
    <mergeCell ref="Z292:AA292"/>
    <mergeCell ref="AB292:AC292"/>
    <mergeCell ref="AD292:AE292"/>
    <mergeCell ref="Z293:AA293"/>
    <mergeCell ref="AB293:AC293"/>
    <mergeCell ref="AD293:AE293"/>
    <mergeCell ref="Z298:AA298"/>
    <mergeCell ref="AB298:AC298"/>
    <mergeCell ref="AD298:AE298"/>
    <mergeCell ref="Z299:AA299"/>
    <mergeCell ref="AB299:AC299"/>
    <mergeCell ref="AD299:AE299"/>
    <mergeCell ref="Z296:AA296"/>
    <mergeCell ref="AB296:AC296"/>
    <mergeCell ref="AD296:AE296"/>
    <mergeCell ref="Z297:AA297"/>
    <mergeCell ref="AB297:AC297"/>
    <mergeCell ref="AD297:AE297"/>
    <mergeCell ref="Z302:AA302"/>
    <mergeCell ref="AB302:AC302"/>
    <mergeCell ref="AD302:AE302"/>
    <mergeCell ref="Z303:AA303"/>
    <mergeCell ref="AB303:AC303"/>
    <mergeCell ref="AD303:AE303"/>
    <mergeCell ref="Z300:AA300"/>
    <mergeCell ref="AB300:AC300"/>
    <mergeCell ref="AD300:AE300"/>
    <mergeCell ref="Z301:AA301"/>
    <mergeCell ref="AB301:AC301"/>
    <mergeCell ref="AD301:AE301"/>
    <mergeCell ref="Z306:AA306"/>
    <mergeCell ref="AB306:AC306"/>
    <mergeCell ref="AD306:AE306"/>
    <mergeCell ref="Z307:AA307"/>
    <mergeCell ref="AB307:AC307"/>
    <mergeCell ref="AD307:AE307"/>
    <mergeCell ref="Z304:AA304"/>
    <mergeCell ref="AB304:AC304"/>
    <mergeCell ref="AD304:AE304"/>
    <mergeCell ref="Z305:AA305"/>
    <mergeCell ref="AB305:AC305"/>
    <mergeCell ref="AD305:AE305"/>
  </mergeCells>
  <phoneticPr fontId="2" type="noConversion"/>
  <dataValidations count="4">
    <dataValidation type="list" allowBlank="1" showInputMessage="1" showErrorMessage="1" sqref="B1:B4 B311:B1048576" xr:uid="{00000000-0002-0000-0000-000000000000}">
      <formula1>$AX$5:$AX$39</formula1>
    </dataValidation>
    <dataValidation type="list" allowBlank="1" showInputMessage="1" showErrorMessage="1" sqref="B308:B310" xr:uid="{00000000-0002-0000-0000-000001000000}">
      <formula1>$AX$5:$AX$37</formula1>
    </dataValidation>
    <dataValidation type="list" allowBlank="1" showInputMessage="1" showErrorMessage="1" sqref="O1:R7 O308:R1048576 S1:S1048576" xr:uid="{00000000-0002-0000-0000-000002000000}">
      <formula1>$BA$7:$BA$38</formula1>
    </dataValidation>
    <dataValidation type="list" allowBlank="1" showInputMessage="1" showErrorMessage="1" sqref="P8:R307 O9:O307" xr:uid="{00000000-0002-0000-0000-000003000000}">
      <formula1>$BA$7:$BA$41</formula1>
    </dataValidation>
  </dataValidations>
  <pageMargins left="0.25" right="0.25" top="0.75" bottom="0.75" header="0.3" footer="0.3"/>
  <pageSetup paperSize="9" scale="2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66"/>
  <sheetViews>
    <sheetView zoomScale="115" zoomScaleNormal="115" workbookViewId="0">
      <selection activeCell="K14" sqref="K14"/>
    </sheetView>
  </sheetViews>
  <sheetFormatPr defaultColWidth="9" defaultRowHeight="15"/>
  <cols>
    <col min="1" max="1" width="8.85546875" style="148" bestFit="1" customWidth="1"/>
    <col min="2" max="2" width="17.85546875" style="19" customWidth="1"/>
    <col min="3" max="3" width="26.5703125" style="19" bestFit="1" customWidth="1"/>
    <col min="4" max="4" width="5.7109375" style="19" bestFit="1" customWidth="1"/>
    <col min="5" max="5" width="15.7109375" style="19" bestFit="1" customWidth="1"/>
    <col min="6" max="6" width="18.140625" style="19" bestFit="1" customWidth="1"/>
    <col min="7" max="7" width="11.7109375" style="19" bestFit="1" customWidth="1"/>
    <col min="8" max="16384" width="9" style="19"/>
  </cols>
  <sheetData>
    <row r="1" spans="1:7">
      <c r="A1" s="190"/>
      <c r="B1" s="190"/>
      <c r="C1" s="190"/>
      <c r="D1" s="190"/>
      <c r="E1" s="190"/>
      <c r="F1" s="190"/>
      <c r="G1" s="190"/>
    </row>
    <row r="3" spans="1:7">
      <c r="A3" s="147"/>
      <c r="B3" s="29" t="s">
        <v>469</v>
      </c>
      <c r="C3" s="29" t="s">
        <v>470</v>
      </c>
      <c r="D3" s="29" t="s">
        <v>471</v>
      </c>
      <c r="E3" s="30" t="s">
        <v>472</v>
      </c>
      <c r="F3" s="30" t="s">
        <v>473</v>
      </c>
      <c r="G3" s="31" t="s">
        <v>474</v>
      </c>
    </row>
    <row r="4" spans="1:7">
      <c r="A4" s="194" t="s">
        <v>476</v>
      </c>
      <c r="B4" s="17" t="s">
        <v>41</v>
      </c>
      <c r="C4" s="6" t="s">
        <v>188</v>
      </c>
      <c r="D4" s="6" t="s">
        <v>66</v>
      </c>
      <c r="E4" s="24"/>
      <c r="F4" s="24">
        <v>6</v>
      </c>
      <c r="G4" s="25">
        <v>6</v>
      </c>
    </row>
    <row r="5" spans="1:7">
      <c r="A5" s="194"/>
      <c r="B5" s="17" t="s">
        <v>41</v>
      </c>
      <c r="C5" s="6" t="s">
        <v>147</v>
      </c>
      <c r="D5" s="6" t="s">
        <v>66</v>
      </c>
      <c r="E5" s="24"/>
      <c r="F5" s="24">
        <v>6</v>
      </c>
      <c r="G5" s="25">
        <v>6</v>
      </c>
    </row>
    <row r="6" spans="1:7">
      <c r="A6" s="194"/>
      <c r="B6" s="17" t="s">
        <v>41</v>
      </c>
      <c r="C6" s="6" t="s">
        <v>481</v>
      </c>
      <c r="D6" s="6" t="s">
        <v>66</v>
      </c>
      <c r="E6" s="24"/>
      <c r="F6" s="24">
        <v>18</v>
      </c>
      <c r="G6" s="25">
        <v>18</v>
      </c>
    </row>
    <row r="7" spans="1:7">
      <c r="A7" s="191" t="s">
        <v>478</v>
      </c>
      <c r="B7" s="17" t="s">
        <v>41</v>
      </c>
      <c r="C7" s="6" t="s">
        <v>65</v>
      </c>
      <c r="D7" s="6" t="s">
        <v>66</v>
      </c>
      <c r="E7" s="7">
        <v>5</v>
      </c>
      <c r="F7" s="24">
        <v>6</v>
      </c>
      <c r="G7" s="25">
        <v>11</v>
      </c>
    </row>
    <row r="8" spans="1:7">
      <c r="A8" s="191"/>
      <c r="B8" s="17" t="s">
        <v>41</v>
      </c>
      <c r="C8" s="6" t="s">
        <v>67</v>
      </c>
      <c r="D8" s="6" t="s">
        <v>66</v>
      </c>
      <c r="E8" s="7">
        <v>4</v>
      </c>
      <c r="F8" s="24">
        <v>6</v>
      </c>
      <c r="G8" s="25">
        <v>10</v>
      </c>
    </row>
    <row r="9" spans="1:7">
      <c r="A9" s="191"/>
      <c r="B9" s="17" t="s">
        <v>41</v>
      </c>
      <c r="C9" s="6" t="s">
        <v>68</v>
      </c>
      <c r="D9" s="6" t="s">
        <v>66</v>
      </c>
      <c r="E9" s="7">
        <v>2</v>
      </c>
      <c r="F9" s="24">
        <v>6</v>
      </c>
      <c r="G9" s="25">
        <v>8</v>
      </c>
    </row>
    <row r="10" spans="1:7">
      <c r="A10" s="191" t="s">
        <v>479</v>
      </c>
      <c r="B10" s="17" t="s">
        <v>41</v>
      </c>
      <c r="C10" s="6" t="s">
        <v>69</v>
      </c>
      <c r="D10" s="6" t="s">
        <v>66</v>
      </c>
      <c r="E10" s="8">
        <v>12</v>
      </c>
      <c r="F10" s="24">
        <v>10</v>
      </c>
      <c r="G10" s="25">
        <v>22</v>
      </c>
    </row>
    <row r="11" spans="1:7">
      <c r="A11" s="191"/>
      <c r="B11" s="17" t="s">
        <v>41</v>
      </c>
      <c r="C11" s="6" t="s">
        <v>70</v>
      </c>
      <c r="D11" s="6" t="s">
        <v>66</v>
      </c>
      <c r="E11" s="8">
        <v>2</v>
      </c>
      <c r="F11" s="24">
        <v>10</v>
      </c>
      <c r="G11" s="25">
        <v>12</v>
      </c>
    </row>
    <row r="12" spans="1:7">
      <c r="A12" s="191"/>
      <c r="B12" s="17" t="s">
        <v>41</v>
      </c>
      <c r="C12" s="6" t="s">
        <v>71</v>
      </c>
      <c r="D12" s="6" t="s">
        <v>66</v>
      </c>
      <c r="E12" s="8">
        <v>5</v>
      </c>
      <c r="F12" s="24">
        <v>10</v>
      </c>
      <c r="G12" s="25">
        <v>15</v>
      </c>
    </row>
    <row r="13" spans="1:7">
      <c r="A13" s="191"/>
      <c r="B13" s="17" t="s">
        <v>41</v>
      </c>
      <c r="C13" s="6" t="s">
        <v>72</v>
      </c>
      <c r="D13" s="6" t="s">
        <v>66</v>
      </c>
      <c r="E13" s="8">
        <v>10</v>
      </c>
      <c r="F13" s="24">
        <v>13</v>
      </c>
      <c r="G13" s="25">
        <v>23</v>
      </c>
    </row>
    <row r="14" spans="1:7">
      <c r="A14" s="191"/>
      <c r="B14" s="17" t="s">
        <v>41</v>
      </c>
      <c r="C14" s="6" t="s">
        <v>73</v>
      </c>
      <c r="D14" s="6" t="s">
        <v>66</v>
      </c>
      <c r="E14" s="8">
        <v>18</v>
      </c>
      <c r="F14" s="24">
        <v>13</v>
      </c>
      <c r="G14" s="25">
        <v>31</v>
      </c>
    </row>
    <row r="15" spans="1:7">
      <c r="A15" s="191"/>
      <c r="B15" s="17" t="s">
        <v>41</v>
      </c>
      <c r="C15" s="6" t="s">
        <v>137</v>
      </c>
      <c r="D15" s="6" t="s">
        <v>66</v>
      </c>
      <c r="E15" s="8">
        <v>14</v>
      </c>
      <c r="F15" s="24">
        <v>10</v>
      </c>
      <c r="G15" s="25">
        <v>24</v>
      </c>
    </row>
    <row r="16" spans="1:7">
      <c r="A16" s="191"/>
      <c r="B16" s="17" t="s">
        <v>41</v>
      </c>
      <c r="C16" s="6" t="s">
        <v>74</v>
      </c>
      <c r="D16" s="6" t="s">
        <v>66</v>
      </c>
      <c r="E16" s="8">
        <v>5</v>
      </c>
      <c r="F16" s="24">
        <v>10</v>
      </c>
      <c r="G16" s="25">
        <v>15</v>
      </c>
    </row>
    <row r="17" spans="1:7">
      <c r="E17" s="9"/>
    </row>
    <row r="19" spans="1:7">
      <c r="A19" s="147"/>
      <c r="B19" s="29" t="s">
        <v>469</v>
      </c>
      <c r="C19" s="29" t="s">
        <v>470</v>
      </c>
      <c r="D19" s="29" t="s">
        <v>471</v>
      </c>
      <c r="E19" s="30" t="s">
        <v>472</v>
      </c>
      <c r="F19" s="30" t="s">
        <v>473</v>
      </c>
      <c r="G19" s="31" t="s">
        <v>474</v>
      </c>
    </row>
    <row r="20" spans="1:7">
      <c r="A20" s="194" t="s">
        <v>475</v>
      </c>
      <c r="B20" s="17" t="s">
        <v>42</v>
      </c>
      <c r="C20" s="6" t="s">
        <v>188</v>
      </c>
      <c r="D20" s="6" t="s">
        <v>66</v>
      </c>
      <c r="E20" s="24"/>
      <c r="F20" s="24">
        <v>6</v>
      </c>
      <c r="G20" s="25">
        <v>6</v>
      </c>
    </row>
    <row r="21" spans="1:7">
      <c r="A21" s="194"/>
      <c r="B21" s="17" t="s">
        <v>42</v>
      </c>
      <c r="C21" s="6" t="s">
        <v>147</v>
      </c>
      <c r="D21" s="6" t="s">
        <v>66</v>
      </c>
      <c r="E21" s="24"/>
      <c r="F21" s="24">
        <v>6</v>
      </c>
      <c r="G21" s="25">
        <v>6</v>
      </c>
    </row>
    <row r="22" spans="1:7">
      <c r="A22" s="194"/>
      <c r="B22" s="17" t="s">
        <v>42</v>
      </c>
      <c r="C22" s="6" t="s">
        <v>481</v>
      </c>
      <c r="D22" s="6" t="s">
        <v>66</v>
      </c>
      <c r="E22" s="24"/>
      <c r="F22" s="24">
        <v>18</v>
      </c>
      <c r="G22" s="25">
        <v>18</v>
      </c>
    </row>
    <row r="23" spans="1:7">
      <c r="A23" s="191" t="s">
        <v>477</v>
      </c>
      <c r="B23" s="17" t="s">
        <v>42</v>
      </c>
      <c r="C23" s="6" t="s">
        <v>65</v>
      </c>
      <c r="D23" s="6" t="s">
        <v>66</v>
      </c>
      <c r="E23" s="7">
        <v>5</v>
      </c>
      <c r="F23" s="24">
        <v>6</v>
      </c>
      <c r="G23" s="25">
        <v>11</v>
      </c>
    </row>
    <row r="24" spans="1:7">
      <c r="A24" s="191"/>
      <c r="B24" s="17" t="s">
        <v>42</v>
      </c>
      <c r="C24" s="6" t="s">
        <v>67</v>
      </c>
      <c r="D24" s="6" t="s">
        <v>66</v>
      </c>
      <c r="E24" s="7">
        <v>4</v>
      </c>
      <c r="F24" s="24">
        <v>6</v>
      </c>
      <c r="G24" s="25">
        <v>10</v>
      </c>
    </row>
    <row r="25" spans="1:7">
      <c r="A25" s="191"/>
      <c r="B25" s="17" t="s">
        <v>42</v>
      </c>
      <c r="C25" s="6" t="s">
        <v>68</v>
      </c>
      <c r="D25" s="6" t="s">
        <v>66</v>
      </c>
      <c r="E25" s="7">
        <v>2</v>
      </c>
      <c r="F25" s="24">
        <v>6</v>
      </c>
      <c r="G25" s="25">
        <v>8</v>
      </c>
    </row>
    <row r="26" spans="1:7">
      <c r="A26" s="191" t="s">
        <v>480</v>
      </c>
      <c r="B26" s="17" t="s">
        <v>42</v>
      </c>
      <c r="C26" s="6" t="s">
        <v>69</v>
      </c>
      <c r="D26" s="6" t="s">
        <v>66</v>
      </c>
      <c r="E26" s="8">
        <v>12</v>
      </c>
      <c r="F26" s="24">
        <v>10</v>
      </c>
      <c r="G26" s="25">
        <v>22</v>
      </c>
    </row>
    <row r="27" spans="1:7">
      <c r="A27" s="191"/>
      <c r="B27" s="17" t="s">
        <v>42</v>
      </c>
      <c r="C27" s="6" t="s">
        <v>70</v>
      </c>
      <c r="D27" s="6" t="s">
        <v>66</v>
      </c>
      <c r="E27" s="8">
        <v>2</v>
      </c>
      <c r="F27" s="24">
        <v>10</v>
      </c>
      <c r="G27" s="25">
        <v>12</v>
      </c>
    </row>
    <row r="28" spans="1:7">
      <c r="A28" s="191"/>
      <c r="B28" s="17" t="s">
        <v>42</v>
      </c>
      <c r="C28" s="6" t="s">
        <v>71</v>
      </c>
      <c r="D28" s="6" t="s">
        <v>66</v>
      </c>
      <c r="E28" s="8">
        <v>5</v>
      </c>
      <c r="F28" s="24">
        <v>10</v>
      </c>
      <c r="G28" s="25">
        <v>15</v>
      </c>
    </row>
    <row r="29" spans="1:7">
      <c r="A29" s="191"/>
      <c r="B29" s="17" t="s">
        <v>42</v>
      </c>
      <c r="C29" s="6" t="s">
        <v>72</v>
      </c>
      <c r="D29" s="6" t="s">
        <v>66</v>
      </c>
      <c r="E29" s="8">
        <v>10</v>
      </c>
      <c r="F29" s="24">
        <v>13</v>
      </c>
      <c r="G29" s="25">
        <v>23</v>
      </c>
    </row>
    <row r="30" spans="1:7">
      <c r="A30" s="191"/>
      <c r="B30" s="17" t="s">
        <v>42</v>
      </c>
      <c r="C30" s="6" t="s">
        <v>73</v>
      </c>
      <c r="D30" s="6" t="s">
        <v>66</v>
      </c>
      <c r="E30" s="8">
        <v>18</v>
      </c>
      <c r="F30" s="24">
        <v>13</v>
      </c>
      <c r="G30" s="25">
        <v>31</v>
      </c>
    </row>
    <row r="31" spans="1:7">
      <c r="A31" s="191"/>
      <c r="B31" s="17" t="s">
        <v>42</v>
      </c>
      <c r="C31" s="6" t="s">
        <v>225</v>
      </c>
      <c r="D31" s="6" t="s">
        <v>66</v>
      </c>
      <c r="E31" s="8">
        <v>14</v>
      </c>
      <c r="F31" s="24">
        <v>10</v>
      </c>
      <c r="G31" s="25">
        <v>24</v>
      </c>
    </row>
    <row r="32" spans="1:7">
      <c r="A32" s="191"/>
      <c r="B32" s="17" t="s">
        <v>42</v>
      </c>
      <c r="C32" s="6" t="s">
        <v>74</v>
      </c>
      <c r="D32" s="6" t="s">
        <v>66</v>
      </c>
      <c r="E32" s="8">
        <v>5</v>
      </c>
      <c r="F32" s="24">
        <v>10</v>
      </c>
      <c r="G32" s="25">
        <v>15</v>
      </c>
    </row>
    <row r="33" spans="1:7">
      <c r="C33" s="9"/>
    </row>
    <row r="35" spans="1:7">
      <c r="A35" s="147"/>
      <c r="B35" s="29" t="s">
        <v>469</v>
      </c>
      <c r="C35" s="29" t="s">
        <v>470</v>
      </c>
      <c r="D35" s="29" t="s">
        <v>471</v>
      </c>
      <c r="E35" s="30" t="s">
        <v>472</v>
      </c>
      <c r="F35" s="30" t="s">
        <v>473</v>
      </c>
      <c r="G35" s="31" t="s">
        <v>474</v>
      </c>
    </row>
    <row r="36" spans="1:7">
      <c r="A36" s="194" t="s">
        <v>475</v>
      </c>
      <c r="B36" s="17" t="s">
        <v>40</v>
      </c>
      <c r="C36" s="6" t="s">
        <v>188</v>
      </c>
      <c r="D36" s="6" t="s">
        <v>66</v>
      </c>
      <c r="E36" s="24"/>
      <c r="F36" s="24">
        <v>6</v>
      </c>
      <c r="G36" s="25">
        <v>6</v>
      </c>
    </row>
    <row r="37" spans="1:7">
      <c r="A37" s="194"/>
      <c r="B37" s="17" t="s">
        <v>40</v>
      </c>
      <c r="C37" s="6" t="s">
        <v>147</v>
      </c>
      <c r="D37" s="6" t="s">
        <v>66</v>
      </c>
      <c r="E37" s="24"/>
      <c r="F37" s="24">
        <v>6</v>
      </c>
      <c r="G37" s="25">
        <v>6</v>
      </c>
    </row>
    <row r="38" spans="1:7">
      <c r="A38" s="194"/>
      <c r="B38" s="17" t="s">
        <v>40</v>
      </c>
      <c r="C38" s="6" t="s">
        <v>481</v>
      </c>
      <c r="D38" s="6" t="s">
        <v>66</v>
      </c>
      <c r="E38" s="24"/>
      <c r="F38" s="24">
        <v>18</v>
      </c>
      <c r="G38" s="25">
        <v>18</v>
      </c>
    </row>
    <row r="39" spans="1:7">
      <c r="A39" s="191" t="s">
        <v>477</v>
      </c>
      <c r="B39" s="17" t="s">
        <v>40</v>
      </c>
      <c r="C39" s="6" t="s">
        <v>65</v>
      </c>
      <c r="D39" s="6" t="s">
        <v>66</v>
      </c>
      <c r="E39" s="7">
        <v>5</v>
      </c>
      <c r="F39" s="24">
        <v>6</v>
      </c>
      <c r="G39" s="25">
        <v>11</v>
      </c>
    </row>
    <row r="40" spans="1:7">
      <c r="A40" s="191"/>
      <c r="B40" s="17" t="s">
        <v>40</v>
      </c>
      <c r="C40" s="6" t="s">
        <v>67</v>
      </c>
      <c r="D40" s="6" t="s">
        <v>66</v>
      </c>
      <c r="E40" s="7">
        <v>4</v>
      </c>
      <c r="F40" s="24">
        <v>6</v>
      </c>
      <c r="G40" s="25">
        <v>10</v>
      </c>
    </row>
    <row r="41" spans="1:7">
      <c r="A41" s="191"/>
      <c r="B41" s="17" t="s">
        <v>40</v>
      </c>
      <c r="C41" s="6" t="s">
        <v>68</v>
      </c>
      <c r="D41" s="6" t="s">
        <v>66</v>
      </c>
      <c r="E41" s="7">
        <v>2</v>
      </c>
      <c r="F41" s="24">
        <v>6</v>
      </c>
      <c r="G41" s="25">
        <v>8</v>
      </c>
    </row>
    <row r="42" spans="1:7">
      <c r="A42" s="191" t="s">
        <v>480</v>
      </c>
      <c r="B42" s="17" t="s">
        <v>40</v>
      </c>
      <c r="C42" s="6" t="s">
        <v>69</v>
      </c>
      <c r="D42" s="6" t="s">
        <v>66</v>
      </c>
      <c r="E42" s="8">
        <v>12</v>
      </c>
      <c r="F42" s="24">
        <v>10</v>
      </c>
      <c r="G42" s="25">
        <v>22</v>
      </c>
    </row>
    <row r="43" spans="1:7">
      <c r="A43" s="191"/>
      <c r="B43" s="17" t="s">
        <v>40</v>
      </c>
      <c r="C43" s="6" t="s">
        <v>70</v>
      </c>
      <c r="D43" s="6" t="s">
        <v>66</v>
      </c>
      <c r="E43" s="8">
        <v>2</v>
      </c>
      <c r="F43" s="24">
        <v>10</v>
      </c>
      <c r="G43" s="25">
        <v>12</v>
      </c>
    </row>
    <row r="44" spans="1:7">
      <c r="A44" s="191"/>
      <c r="B44" s="17" t="s">
        <v>40</v>
      </c>
      <c r="C44" s="6" t="s">
        <v>71</v>
      </c>
      <c r="D44" s="6" t="s">
        <v>66</v>
      </c>
      <c r="E44" s="8">
        <v>5</v>
      </c>
      <c r="F44" s="24">
        <v>10</v>
      </c>
      <c r="G44" s="25">
        <v>15</v>
      </c>
    </row>
    <row r="45" spans="1:7">
      <c r="A45" s="191"/>
      <c r="B45" s="17" t="s">
        <v>40</v>
      </c>
      <c r="C45" s="6" t="s">
        <v>72</v>
      </c>
      <c r="D45" s="6" t="s">
        <v>66</v>
      </c>
      <c r="E45" s="8">
        <v>10</v>
      </c>
      <c r="F45" s="24">
        <v>13</v>
      </c>
      <c r="G45" s="25">
        <v>23</v>
      </c>
    </row>
    <row r="46" spans="1:7">
      <c r="A46" s="191"/>
      <c r="B46" s="17" t="s">
        <v>40</v>
      </c>
      <c r="C46" s="6" t="s">
        <v>73</v>
      </c>
      <c r="D46" s="6" t="s">
        <v>66</v>
      </c>
      <c r="E46" s="8">
        <v>18</v>
      </c>
      <c r="F46" s="24">
        <v>13</v>
      </c>
      <c r="G46" s="25">
        <v>31</v>
      </c>
    </row>
    <row r="47" spans="1:7">
      <c r="A47" s="191"/>
      <c r="B47" s="17" t="s">
        <v>40</v>
      </c>
      <c r="C47" s="6" t="s">
        <v>137</v>
      </c>
      <c r="D47" s="6" t="s">
        <v>66</v>
      </c>
      <c r="E47" s="8">
        <v>14</v>
      </c>
      <c r="F47" s="24">
        <v>10</v>
      </c>
      <c r="G47" s="25">
        <v>24</v>
      </c>
    </row>
    <row r="48" spans="1:7">
      <c r="A48" s="191"/>
      <c r="B48" s="17" t="s">
        <v>40</v>
      </c>
      <c r="C48" s="6" t="s">
        <v>74</v>
      </c>
      <c r="D48" s="6" t="s">
        <v>66</v>
      </c>
      <c r="E48" s="8">
        <v>5</v>
      </c>
      <c r="F48" s="24">
        <v>10</v>
      </c>
      <c r="G48" s="25">
        <v>15</v>
      </c>
    </row>
    <row r="49" spans="1:7">
      <c r="C49" s="9"/>
    </row>
    <row r="52" spans="1:7">
      <c r="A52" s="147"/>
      <c r="B52" s="29" t="s">
        <v>469</v>
      </c>
      <c r="C52" s="29" t="s">
        <v>470</v>
      </c>
      <c r="D52" s="29" t="s">
        <v>471</v>
      </c>
      <c r="E52" s="30" t="s">
        <v>472</v>
      </c>
      <c r="F52" s="30" t="s">
        <v>473</v>
      </c>
      <c r="G52" s="31" t="s">
        <v>474</v>
      </c>
    </row>
    <row r="53" spans="1:7">
      <c r="A53" s="194" t="s">
        <v>475</v>
      </c>
      <c r="B53" s="11" t="s">
        <v>38</v>
      </c>
      <c r="C53" s="6" t="s">
        <v>188</v>
      </c>
      <c r="D53" s="6" t="s">
        <v>66</v>
      </c>
      <c r="E53" s="24"/>
      <c r="F53" s="24">
        <v>6</v>
      </c>
      <c r="G53" s="25">
        <v>6</v>
      </c>
    </row>
    <row r="54" spans="1:7">
      <c r="A54" s="194"/>
      <c r="B54" s="11" t="s">
        <v>38</v>
      </c>
      <c r="C54" s="6" t="s">
        <v>147</v>
      </c>
      <c r="D54" s="6" t="s">
        <v>66</v>
      </c>
      <c r="E54" s="24"/>
      <c r="F54" s="24">
        <v>6</v>
      </c>
      <c r="G54" s="25">
        <v>6</v>
      </c>
    </row>
    <row r="55" spans="1:7">
      <c r="A55" s="194"/>
      <c r="B55" s="11" t="s">
        <v>38</v>
      </c>
      <c r="C55" s="6" t="s">
        <v>481</v>
      </c>
      <c r="D55" s="6" t="s">
        <v>66</v>
      </c>
      <c r="E55" s="24"/>
      <c r="F55" s="24">
        <v>18</v>
      </c>
      <c r="G55" s="25">
        <v>18</v>
      </c>
    </row>
    <row r="56" spans="1:7">
      <c r="A56" s="191" t="s">
        <v>477</v>
      </c>
      <c r="B56" s="11" t="s">
        <v>38</v>
      </c>
      <c r="C56" s="6" t="s">
        <v>65</v>
      </c>
      <c r="D56" s="6" t="s">
        <v>66</v>
      </c>
      <c r="E56" s="24">
        <v>5</v>
      </c>
      <c r="F56" s="24">
        <v>6</v>
      </c>
      <c r="G56" s="25">
        <v>12</v>
      </c>
    </row>
    <row r="57" spans="1:7">
      <c r="A57" s="191"/>
      <c r="B57" s="11" t="s">
        <v>38</v>
      </c>
      <c r="C57" s="6" t="s">
        <v>67</v>
      </c>
      <c r="D57" s="6" t="s">
        <v>66</v>
      </c>
      <c r="E57" s="24">
        <v>4</v>
      </c>
      <c r="F57" s="24">
        <v>6</v>
      </c>
      <c r="G57" s="25">
        <v>10</v>
      </c>
    </row>
    <row r="58" spans="1:7">
      <c r="A58" s="191"/>
      <c r="B58" s="11" t="s">
        <v>38</v>
      </c>
      <c r="C58" s="6" t="s">
        <v>68</v>
      </c>
      <c r="D58" s="6" t="s">
        <v>66</v>
      </c>
      <c r="E58" s="24">
        <v>2</v>
      </c>
      <c r="F58" s="24">
        <v>6</v>
      </c>
      <c r="G58" s="25">
        <v>8</v>
      </c>
    </row>
    <row r="59" spans="1:7">
      <c r="A59" s="191" t="s">
        <v>480</v>
      </c>
      <c r="B59" s="11" t="s">
        <v>38</v>
      </c>
      <c r="C59" s="6" t="s">
        <v>69</v>
      </c>
      <c r="D59" s="6" t="s">
        <v>66</v>
      </c>
      <c r="E59" s="24">
        <v>12</v>
      </c>
      <c r="F59" s="24">
        <v>10</v>
      </c>
      <c r="G59" s="25">
        <v>22</v>
      </c>
    </row>
    <row r="60" spans="1:7">
      <c r="A60" s="191"/>
      <c r="B60" s="11" t="s">
        <v>38</v>
      </c>
      <c r="C60" s="6" t="s">
        <v>70</v>
      </c>
      <c r="D60" s="6" t="s">
        <v>66</v>
      </c>
      <c r="E60" s="24">
        <v>2</v>
      </c>
      <c r="F60" s="24">
        <v>10</v>
      </c>
      <c r="G60" s="25">
        <v>12</v>
      </c>
    </row>
    <row r="61" spans="1:7">
      <c r="A61" s="191"/>
      <c r="B61" s="11" t="s">
        <v>38</v>
      </c>
      <c r="C61" s="6" t="s">
        <v>71</v>
      </c>
      <c r="D61" s="6" t="s">
        <v>66</v>
      </c>
      <c r="E61" s="24">
        <v>8</v>
      </c>
      <c r="F61" s="24">
        <v>10</v>
      </c>
      <c r="G61" s="25">
        <v>18</v>
      </c>
    </row>
    <row r="62" spans="1:7">
      <c r="A62" s="191"/>
      <c r="B62" s="11" t="s">
        <v>38</v>
      </c>
      <c r="C62" s="6" t="s">
        <v>74</v>
      </c>
      <c r="D62" s="6" t="s">
        <v>66</v>
      </c>
      <c r="E62" s="24">
        <v>5</v>
      </c>
      <c r="F62" s="24">
        <v>10</v>
      </c>
      <c r="G62" s="25">
        <v>15</v>
      </c>
    </row>
    <row r="63" spans="1:7">
      <c r="A63" s="191"/>
      <c r="B63" s="11" t="s">
        <v>38</v>
      </c>
      <c r="C63" s="6" t="s">
        <v>96</v>
      </c>
      <c r="D63" s="6" t="s">
        <v>66</v>
      </c>
      <c r="E63" s="24">
        <v>5</v>
      </c>
      <c r="F63" s="24">
        <v>10</v>
      </c>
      <c r="G63" s="25">
        <v>15</v>
      </c>
    </row>
    <row r="64" spans="1:7">
      <c r="A64" s="191"/>
      <c r="B64" s="11" t="s">
        <v>38</v>
      </c>
      <c r="C64" s="6" t="s">
        <v>137</v>
      </c>
      <c r="D64" s="6" t="s">
        <v>66</v>
      </c>
      <c r="E64" s="24">
        <v>14</v>
      </c>
      <c r="F64" s="24">
        <v>10</v>
      </c>
      <c r="G64" s="25">
        <v>24</v>
      </c>
    </row>
    <row r="65" spans="1:7">
      <c r="A65" s="191"/>
      <c r="B65" s="11" t="s">
        <v>38</v>
      </c>
      <c r="C65" s="6" t="s">
        <v>73</v>
      </c>
      <c r="D65" s="6" t="s">
        <v>66</v>
      </c>
      <c r="E65" s="24">
        <v>20</v>
      </c>
      <c r="F65" s="24">
        <v>13</v>
      </c>
      <c r="G65" s="25">
        <v>33</v>
      </c>
    </row>
    <row r="66" spans="1:7">
      <c r="A66" s="191"/>
      <c r="B66" s="11" t="s">
        <v>38</v>
      </c>
      <c r="C66" s="6" t="s">
        <v>82</v>
      </c>
      <c r="D66" s="6" t="s">
        <v>66</v>
      </c>
      <c r="E66" s="24">
        <v>15</v>
      </c>
      <c r="F66" s="24">
        <v>13</v>
      </c>
      <c r="G66" s="25">
        <v>28</v>
      </c>
    </row>
    <row r="67" spans="1:7">
      <c r="A67" s="191"/>
      <c r="B67" s="11" t="s">
        <v>38</v>
      </c>
      <c r="C67" s="6" t="s">
        <v>72</v>
      </c>
      <c r="D67" s="6" t="s">
        <v>66</v>
      </c>
      <c r="E67" s="24">
        <v>10</v>
      </c>
      <c r="F67" s="24">
        <v>13</v>
      </c>
      <c r="G67" s="25">
        <v>23</v>
      </c>
    </row>
    <row r="70" spans="1:7">
      <c r="A70" s="147"/>
      <c r="B70" s="29" t="s">
        <v>469</v>
      </c>
      <c r="C70" s="29" t="s">
        <v>470</v>
      </c>
      <c r="D70" s="29" t="s">
        <v>471</v>
      </c>
      <c r="E70" s="30" t="s">
        <v>472</v>
      </c>
      <c r="F70" s="30" t="s">
        <v>473</v>
      </c>
      <c r="G70" s="31" t="s">
        <v>474</v>
      </c>
    </row>
    <row r="71" spans="1:7">
      <c r="A71" s="194" t="s">
        <v>475</v>
      </c>
      <c r="B71" s="11" t="s">
        <v>39</v>
      </c>
      <c r="C71" s="6" t="s">
        <v>188</v>
      </c>
      <c r="D71" s="6" t="s">
        <v>66</v>
      </c>
      <c r="E71" s="24"/>
      <c r="F71" s="24">
        <v>6</v>
      </c>
      <c r="G71" s="25">
        <v>6</v>
      </c>
    </row>
    <row r="72" spans="1:7">
      <c r="A72" s="194"/>
      <c r="B72" s="11" t="s">
        <v>39</v>
      </c>
      <c r="C72" s="6" t="s">
        <v>147</v>
      </c>
      <c r="D72" s="6" t="s">
        <v>66</v>
      </c>
      <c r="E72" s="24"/>
      <c r="F72" s="24">
        <v>6</v>
      </c>
      <c r="G72" s="25">
        <v>6</v>
      </c>
    </row>
    <row r="73" spans="1:7">
      <c r="A73" s="194"/>
      <c r="B73" s="11" t="s">
        <v>39</v>
      </c>
      <c r="C73" s="6" t="s">
        <v>481</v>
      </c>
      <c r="D73" s="6" t="s">
        <v>66</v>
      </c>
      <c r="E73" s="24"/>
      <c r="F73" s="24">
        <v>18</v>
      </c>
      <c r="G73" s="25">
        <v>18</v>
      </c>
    </row>
    <row r="74" spans="1:7">
      <c r="A74" s="191" t="s">
        <v>477</v>
      </c>
      <c r="B74" s="11" t="s">
        <v>39</v>
      </c>
      <c r="C74" s="6" t="s">
        <v>65</v>
      </c>
      <c r="D74" s="6" t="s">
        <v>66</v>
      </c>
      <c r="E74" s="24">
        <v>5</v>
      </c>
      <c r="F74" s="24">
        <v>6</v>
      </c>
      <c r="G74" s="25">
        <v>12</v>
      </c>
    </row>
    <row r="75" spans="1:7">
      <c r="A75" s="191"/>
      <c r="B75" s="11" t="s">
        <v>39</v>
      </c>
      <c r="C75" s="6" t="s">
        <v>67</v>
      </c>
      <c r="D75" s="6" t="s">
        <v>66</v>
      </c>
      <c r="E75" s="24">
        <v>4</v>
      </c>
      <c r="F75" s="24">
        <v>6</v>
      </c>
      <c r="G75" s="25">
        <v>10</v>
      </c>
    </row>
    <row r="76" spans="1:7">
      <c r="A76" s="191"/>
      <c r="B76" s="11" t="s">
        <v>39</v>
      </c>
      <c r="C76" s="6" t="s">
        <v>68</v>
      </c>
      <c r="D76" s="6" t="s">
        <v>66</v>
      </c>
      <c r="E76" s="24">
        <v>2</v>
      </c>
      <c r="F76" s="24">
        <v>6</v>
      </c>
      <c r="G76" s="25">
        <v>8</v>
      </c>
    </row>
    <row r="77" spans="1:7">
      <c r="A77" s="191" t="s">
        <v>480</v>
      </c>
      <c r="B77" s="11" t="s">
        <v>39</v>
      </c>
      <c r="C77" s="6" t="s">
        <v>69</v>
      </c>
      <c r="D77" s="6" t="s">
        <v>66</v>
      </c>
      <c r="E77" s="24">
        <v>12</v>
      </c>
      <c r="F77" s="24">
        <v>10</v>
      </c>
      <c r="G77" s="25">
        <v>22</v>
      </c>
    </row>
    <row r="78" spans="1:7">
      <c r="A78" s="191"/>
      <c r="B78" s="11" t="s">
        <v>39</v>
      </c>
      <c r="C78" s="6" t="s">
        <v>70</v>
      </c>
      <c r="D78" s="6" t="s">
        <v>66</v>
      </c>
      <c r="E78" s="24">
        <v>2</v>
      </c>
      <c r="F78" s="24">
        <v>10</v>
      </c>
      <c r="G78" s="25">
        <v>12</v>
      </c>
    </row>
    <row r="79" spans="1:7">
      <c r="A79" s="191"/>
      <c r="B79" s="11" t="s">
        <v>39</v>
      </c>
      <c r="C79" s="6" t="s">
        <v>71</v>
      </c>
      <c r="D79" s="6" t="s">
        <v>66</v>
      </c>
      <c r="E79" s="24">
        <v>8</v>
      </c>
      <c r="F79" s="24">
        <v>10</v>
      </c>
      <c r="G79" s="25">
        <v>18</v>
      </c>
    </row>
    <row r="80" spans="1:7">
      <c r="A80" s="191"/>
      <c r="B80" s="11" t="s">
        <v>39</v>
      </c>
      <c r="C80" s="6" t="s">
        <v>74</v>
      </c>
      <c r="D80" s="6" t="s">
        <v>66</v>
      </c>
      <c r="E80" s="24">
        <v>5</v>
      </c>
      <c r="F80" s="24">
        <v>10</v>
      </c>
      <c r="G80" s="25">
        <v>15</v>
      </c>
    </row>
    <row r="81" spans="1:7">
      <c r="A81" s="191"/>
      <c r="B81" s="11" t="s">
        <v>39</v>
      </c>
      <c r="C81" s="6" t="s">
        <v>96</v>
      </c>
      <c r="D81" s="6" t="s">
        <v>66</v>
      </c>
      <c r="E81" s="24">
        <v>5</v>
      </c>
      <c r="F81" s="24">
        <v>10</v>
      </c>
      <c r="G81" s="25">
        <v>15</v>
      </c>
    </row>
    <row r="82" spans="1:7">
      <c r="A82" s="191"/>
      <c r="B82" s="11" t="s">
        <v>39</v>
      </c>
      <c r="C82" s="6" t="s">
        <v>137</v>
      </c>
      <c r="D82" s="6" t="s">
        <v>66</v>
      </c>
      <c r="E82" s="24">
        <v>14</v>
      </c>
      <c r="F82" s="24">
        <v>10</v>
      </c>
      <c r="G82" s="25">
        <v>24</v>
      </c>
    </row>
    <row r="83" spans="1:7">
      <c r="A83" s="191"/>
      <c r="B83" s="11" t="s">
        <v>39</v>
      </c>
      <c r="C83" s="6" t="s">
        <v>73</v>
      </c>
      <c r="D83" s="6" t="s">
        <v>66</v>
      </c>
      <c r="E83" s="24">
        <v>20</v>
      </c>
      <c r="F83" s="24">
        <v>13</v>
      </c>
      <c r="G83" s="25">
        <v>33</v>
      </c>
    </row>
    <row r="84" spans="1:7">
      <c r="A84" s="191"/>
      <c r="B84" s="11" t="s">
        <v>39</v>
      </c>
      <c r="C84" s="6" t="s">
        <v>82</v>
      </c>
      <c r="D84" s="6" t="s">
        <v>66</v>
      </c>
      <c r="E84" s="24">
        <v>15</v>
      </c>
      <c r="F84" s="24">
        <v>13</v>
      </c>
      <c r="G84" s="25">
        <v>28</v>
      </c>
    </row>
    <row r="85" spans="1:7">
      <c r="A85" s="191"/>
      <c r="B85" s="11" t="s">
        <v>39</v>
      </c>
      <c r="C85" s="6" t="s">
        <v>72</v>
      </c>
      <c r="D85" s="6" t="s">
        <v>66</v>
      </c>
      <c r="E85" s="24">
        <v>10</v>
      </c>
      <c r="F85" s="24">
        <v>13</v>
      </c>
      <c r="G85" s="25">
        <v>23</v>
      </c>
    </row>
    <row r="88" spans="1:7">
      <c r="A88" s="147"/>
      <c r="B88" s="29" t="s">
        <v>469</v>
      </c>
      <c r="C88" s="29" t="s">
        <v>470</v>
      </c>
      <c r="D88" s="29" t="s">
        <v>471</v>
      </c>
      <c r="E88" s="30" t="s">
        <v>472</v>
      </c>
      <c r="F88" s="30" t="s">
        <v>473</v>
      </c>
      <c r="G88" s="31" t="s">
        <v>474</v>
      </c>
    </row>
    <row r="89" spans="1:7">
      <c r="A89" s="194" t="s">
        <v>475</v>
      </c>
      <c r="B89" s="11" t="s">
        <v>36</v>
      </c>
      <c r="C89" s="6" t="s">
        <v>188</v>
      </c>
      <c r="D89" s="6" t="s">
        <v>66</v>
      </c>
      <c r="E89" s="24"/>
      <c r="F89" s="24">
        <v>6</v>
      </c>
      <c r="G89" s="25">
        <v>6</v>
      </c>
    </row>
    <row r="90" spans="1:7">
      <c r="A90" s="194"/>
      <c r="B90" s="11" t="s">
        <v>36</v>
      </c>
      <c r="C90" s="6" t="s">
        <v>147</v>
      </c>
      <c r="D90" s="6" t="s">
        <v>66</v>
      </c>
      <c r="E90" s="24"/>
      <c r="F90" s="24">
        <v>6</v>
      </c>
      <c r="G90" s="25">
        <v>6</v>
      </c>
    </row>
    <row r="91" spans="1:7">
      <c r="A91" s="194"/>
      <c r="B91" s="11" t="s">
        <v>36</v>
      </c>
      <c r="C91" s="6" t="s">
        <v>481</v>
      </c>
      <c r="D91" s="6" t="s">
        <v>66</v>
      </c>
      <c r="E91" s="24"/>
      <c r="F91" s="24">
        <v>18</v>
      </c>
      <c r="G91" s="25">
        <v>18</v>
      </c>
    </row>
    <row r="92" spans="1:7">
      <c r="A92" s="191" t="s">
        <v>477</v>
      </c>
      <c r="B92" s="11" t="s">
        <v>36</v>
      </c>
      <c r="C92" s="6" t="s">
        <v>65</v>
      </c>
      <c r="D92" s="6" t="s">
        <v>66</v>
      </c>
      <c r="E92" s="24">
        <v>5</v>
      </c>
      <c r="F92" s="24">
        <v>6</v>
      </c>
      <c r="G92" s="25">
        <v>12</v>
      </c>
    </row>
    <row r="93" spans="1:7">
      <c r="A93" s="191"/>
      <c r="B93" s="11" t="s">
        <v>36</v>
      </c>
      <c r="C93" s="6" t="s">
        <v>67</v>
      </c>
      <c r="D93" s="6" t="s">
        <v>66</v>
      </c>
      <c r="E93" s="24">
        <v>4</v>
      </c>
      <c r="F93" s="24">
        <v>6</v>
      </c>
      <c r="G93" s="25">
        <v>10</v>
      </c>
    </row>
    <row r="94" spans="1:7">
      <c r="A94" s="191"/>
      <c r="B94" s="11" t="s">
        <v>36</v>
      </c>
      <c r="C94" s="6" t="s">
        <v>68</v>
      </c>
      <c r="D94" s="6" t="s">
        <v>66</v>
      </c>
      <c r="E94" s="24">
        <v>2</v>
      </c>
      <c r="F94" s="24">
        <v>6</v>
      </c>
      <c r="G94" s="25">
        <v>8</v>
      </c>
    </row>
    <row r="95" spans="1:7">
      <c r="A95" s="191" t="s">
        <v>480</v>
      </c>
      <c r="B95" s="11" t="s">
        <v>36</v>
      </c>
      <c r="C95" s="6" t="s">
        <v>69</v>
      </c>
      <c r="D95" s="6" t="s">
        <v>66</v>
      </c>
      <c r="E95" s="24">
        <v>12</v>
      </c>
      <c r="F95" s="24">
        <v>10</v>
      </c>
      <c r="G95" s="25">
        <v>22</v>
      </c>
    </row>
    <row r="96" spans="1:7">
      <c r="A96" s="191"/>
      <c r="B96" s="11" t="s">
        <v>36</v>
      </c>
      <c r="C96" s="6" t="s">
        <v>70</v>
      </c>
      <c r="D96" s="6" t="s">
        <v>66</v>
      </c>
      <c r="E96" s="24">
        <v>2</v>
      </c>
      <c r="F96" s="24">
        <v>10</v>
      </c>
      <c r="G96" s="25">
        <v>12</v>
      </c>
    </row>
    <row r="97" spans="1:7">
      <c r="A97" s="191"/>
      <c r="B97" s="11" t="s">
        <v>36</v>
      </c>
      <c r="C97" s="6" t="s">
        <v>71</v>
      </c>
      <c r="D97" s="6" t="s">
        <v>66</v>
      </c>
      <c r="E97" s="24">
        <v>8</v>
      </c>
      <c r="F97" s="24">
        <v>10</v>
      </c>
      <c r="G97" s="25">
        <v>18</v>
      </c>
    </row>
    <row r="98" spans="1:7">
      <c r="A98" s="191"/>
      <c r="B98" s="11" t="s">
        <v>36</v>
      </c>
      <c r="C98" s="6" t="s">
        <v>74</v>
      </c>
      <c r="D98" s="6" t="s">
        <v>66</v>
      </c>
      <c r="E98" s="24">
        <v>5</v>
      </c>
      <c r="F98" s="24">
        <v>10</v>
      </c>
      <c r="G98" s="25">
        <v>15</v>
      </c>
    </row>
    <row r="99" spans="1:7">
      <c r="A99" s="191"/>
      <c r="B99" s="11" t="s">
        <v>36</v>
      </c>
      <c r="C99" s="6" t="s">
        <v>96</v>
      </c>
      <c r="D99" s="6" t="s">
        <v>66</v>
      </c>
      <c r="E99" s="24">
        <v>5</v>
      </c>
      <c r="F99" s="24">
        <v>10</v>
      </c>
      <c r="G99" s="25">
        <v>15</v>
      </c>
    </row>
    <row r="100" spans="1:7">
      <c r="A100" s="191"/>
      <c r="B100" s="11" t="s">
        <v>36</v>
      </c>
      <c r="C100" s="6" t="s">
        <v>137</v>
      </c>
      <c r="D100" s="6" t="s">
        <v>66</v>
      </c>
      <c r="E100" s="24">
        <v>14</v>
      </c>
      <c r="F100" s="24">
        <v>10</v>
      </c>
      <c r="G100" s="25">
        <v>24</v>
      </c>
    </row>
    <row r="101" spans="1:7">
      <c r="A101" s="191"/>
      <c r="B101" s="11" t="s">
        <v>36</v>
      </c>
      <c r="C101" s="6" t="s">
        <v>73</v>
      </c>
      <c r="D101" s="6" t="s">
        <v>66</v>
      </c>
      <c r="E101" s="24">
        <v>20</v>
      </c>
      <c r="F101" s="24">
        <v>13</v>
      </c>
      <c r="G101" s="25">
        <v>33</v>
      </c>
    </row>
    <row r="102" spans="1:7">
      <c r="A102" s="191"/>
      <c r="B102" s="11" t="s">
        <v>36</v>
      </c>
      <c r="C102" s="6" t="s">
        <v>189</v>
      </c>
      <c r="D102" s="6" t="s">
        <v>66</v>
      </c>
      <c r="E102" s="8">
        <v>40</v>
      </c>
      <c r="F102" s="24"/>
      <c r="G102" s="25">
        <v>40</v>
      </c>
    </row>
    <row r="103" spans="1:7">
      <c r="A103" s="191"/>
      <c r="B103" s="11" t="s">
        <v>36</v>
      </c>
      <c r="C103" s="6" t="s">
        <v>82</v>
      </c>
      <c r="D103" s="6" t="s">
        <v>66</v>
      </c>
      <c r="E103" s="24">
        <v>15</v>
      </c>
      <c r="F103" s="24">
        <v>13</v>
      </c>
      <c r="G103" s="25">
        <v>28</v>
      </c>
    </row>
    <row r="104" spans="1:7">
      <c r="A104" s="191"/>
      <c r="B104" s="11" t="s">
        <v>36</v>
      </c>
      <c r="C104" s="6" t="s">
        <v>72</v>
      </c>
      <c r="D104" s="6" t="s">
        <v>66</v>
      </c>
      <c r="E104" s="24">
        <v>10</v>
      </c>
      <c r="F104" s="24">
        <v>13</v>
      </c>
      <c r="G104" s="25">
        <v>23</v>
      </c>
    </row>
    <row r="107" spans="1:7">
      <c r="A107" s="147"/>
      <c r="B107" s="29" t="s">
        <v>469</v>
      </c>
      <c r="C107" s="29" t="s">
        <v>470</v>
      </c>
      <c r="D107" s="29" t="s">
        <v>471</v>
      </c>
      <c r="E107" s="30" t="s">
        <v>472</v>
      </c>
      <c r="F107" s="30" t="s">
        <v>473</v>
      </c>
      <c r="G107" s="31" t="s">
        <v>474</v>
      </c>
    </row>
    <row r="108" spans="1:7">
      <c r="A108" s="194" t="s">
        <v>475</v>
      </c>
      <c r="B108" s="11" t="s">
        <v>37</v>
      </c>
      <c r="C108" s="6" t="s">
        <v>188</v>
      </c>
      <c r="D108" s="6" t="s">
        <v>66</v>
      </c>
      <c r="E108" s="24"/>
      <c r="F108" s="24">
        <v>6</v>
      </c>
      <c r="G108" s="25">
        <v>6</v>
      </c>
    </row>
    <row r="109" spans="1:7">
      <c r="A109" s="194"/>
      <c r="B109" s="11" t="s">
        <v>37</v>
      </c>
      <c r="C109" s="6" t="s">
        <v>147</v>
      </c>
      <c r="D109" s="6" t="s">
        <v>66</v>
      </c>
      <c r="E109" s="24"/>
      <c r="F109" s="24">
        <v>6</v>
      </c>
      <c r="G109" s="25">
        <v>6</v>
      </c>
    </row>
    <row r="110" spans="1:7">
      <c r="A110" s="194"/>
      <c r="B110" s="11" t="s">
        <v>37</v>
      </c>
      <c r="C110" s="6" t="s">
        <v>481</v>
      </c>
      <c r="D110" s="6" t="s">
        <v>66</v>
      </c>
      <c r="E110" s="24"/>
      <c r="F110" s="24">
        <v>18</v>
      </c>
      <c r="G110" s="25">
        <v>18</v>
      </c>
    </row>
    <row r="111" spans="1:7">
      <c r="A111" s="191" t="s">
        <v>477</v>
      </c>
      <c r="B111" s="11" t="s">
        <v>37</v>
      </c>
      <c r="C111" s="6" t="s">
        <v>65</v>
      </c>
      <c r="D111" s="6" t="s">
        <v>66</v>
      </c>
      <c r="E111" s="24">
        <v>5</v>
      </c>
      <c r="F111" s="24">
        <v>6</v>
      </c>
      <c r="G111" s="25">
        <v>12</v>
      </c>
    </row>
    <row r="112" spans="1:7">
      <c r="A112" s="191"/>
      <c r="B112" s="11" t="s">
        <v>37</v>
      </c>
      <c r="C112" s="6" t="s">
        <v>67</v>
      </c>
      <c r="D112" s="6" t="s">
        <v>66</v>
      </c>
      <c r="E112" s="24">
        <v>4</v>
      </c>
      <c r="F112" s="24">
        <v>6</v>
      </c>
      <c r="G112" s="25">
        <v>10</v>
      </c>
    </row>
    <row r="113" spans="1:7">
      <c r="A113" s="191"/>
      <c r="B113" s="11" t="s">
        <v>37</v>
      </c>
      <c r="C113" s="6" t="s">
        <v>68</v>
      </c>
      <c r="D113" s="6" t="s">
        <v>66</v>
      </c>
      <c r="E113" s="24">
        <v>2</v>
      </c>
      <c r="F113" s="24">
        <v>6</v>
      </c>
      <c r="G113" s="25">
        <v>8</v>
      </c>
    </row>
    <row r="114" spans="1:7">
      <c r="A114" s="191" t="s">
        <v>480</v>
      </c>
      <c r="B114" s="11" t="s">
        <v>37</v>
      </c>
      <c r="C114" s="6" t="s">
        <v>69</v>
      </c>
      <c r="D114" s="6" t="s">
        <v>66</v>
      </c>
      <c r="E114" s="24">
        <v>12</v>
      </c>
      <c r="F114" s="24">
        <v>10</v>
      </c>
      <c r="G114" s="25">
        <v>22</v>
      </c>
    </row>
    <row r="115" spans="1:7">
      <c r="A115" s="191"/>
      <c r="B115" s="11" t="s">
        <v>37</v>
      </c>
      <c r="C115" s="6" t="s">
        <v>70</v>
      </c>
      <c r="D115" s="6" t="s">
        <v>66</v>
      </c>
      <c r="E115" s="24">
        <v>2</v>
      </c>
      <c r="F115" s="24">
        <v>10</v>
      </c>
      <c r="G115" s="25">
        <v>12</v>
      </c>
    </row>
    <row r="116" spans="1:7">
      <c r="A116" s="191"/>
      <c r="B116" s="11" t="s">
        <v>37</v>
      </c>
      <c r="C116" s="6" t="s">
        <v>71</v>
      </c>
      <c r="D116" s="6" t="s">
        <v>66</v>
      </c>
      <c r="E116" s="24">
        <v>8</v>
      </c>
      <c r="F116" s="24">
        <v>10</v>
      </c>
      <c r="G116" s="25">
        <v>18</v>
      </c>
    </row>
    <row r="117" spans="1:7">
      <c r="A117" s="191"/>
      <c r="B117" s="11" t="s">
        <v>37</v>
      </c>
      <c r="C117" s="6" t="s">
        <v>74</v>
      </c>
      <c r="D117" s="6" t="s">
        <v>66</v>
      </c>
      <c r="E117" s="24">
        <v>5</v>
      </c>
      <c r="F117" s="24">
        <v>10</v>
      </c>
      <c r="G117" s="25">
        <v>15</v>
      </c>
    </row>
    <row r="118" spans="1:7">
      <c r="A118" s="191"/>
      <c r="B118" s="11" t="s">
        <v>37</v>
      </c>
      <c r="C118" s="6" t="s">
        <v>96</v>
      </c>
      <c r="D118" s="6" t="s">
        <v>66</v>
      </c>
      <c r="E118" s="24">
        <v>5</v>
      </c>
      <c r="F118" s="24">
        <v>10</v>
      </c>
      <c r="G118" s="25">
        <v>15</v>
      </c>
    </row>
    <row r="119" spans="1:7">
      <c r="A119" s="191"/>
      <c r="B119" s="11" t="s">
        <v>37</v>
      </c>
      <c r="C119" s="6" t="s">
        <v>137</v>
      </c>
      <c r="D119" s="6" t="s">
        <v>66</v>
      </c>
      <c r="E119" s="24">
        <v>14</v>
      </c>
      <c r="F119" s="24">
        <v>10</v>
      </c>
      <c r="G119" s="25">
        <v>24</v>
      </c>
    </row>
    <row r="120" spans="1:7">
      <c r="A120" s="191"/>
      <c r="B120" s="11" t="s">
        <v>37</v>
      </c>
      <c r="C120" s="6" t="s">
        <v>73</v>
      </c>
      <c r="D120" s="6" t="s">
        <v>66</v>
      </c>
      <c r="E120" s="24">
        <v>20</v>
      </c>
      <c r="F120" s="24">
        <v>13</v>
      </c>
      <c r="G120" s="25">
        <v>33</v>
      </c>
    </row>
    <row r="121" spans="1:7">
      <c r="A121" s="191"/>
      <c r="B121" s="11" t="s">
        <v>37</v>
      </c>
      <c r="C121" s="6" t="s">
        <v>82</v>
      </c>
      <c r="D121" s="6" t="s">
        <v>66</v>
      </c>
      <c r="E121" s="24">
        <v>15</v>
      </c>
      <c r="F121" s="24">
        <v>13</v>
      </c>
      <c r="G121" s="25">
        <v>28</v>
      </c>
    </row>
    <row r="122" spans="1:7">
      <c r="A122" s="191"/>
      <c r="B122" s="11" t="s">
        <v>37</v>
      </c>
      <c r="C122" s="6" t="s">
        <v>72</v>
      </c>
      <c r="D122" s="6" t="s">
        <v>66</v>
      </c>
      <c r="E122" s="24">
        <v>10</v>
      </c>
      <c r="F122" s="24">
        <v>13</v>
      </c>
      <c r="G122" s="25">
        <v>23</v>
      </c>
    </row>
    <row r="125" spans="1:7">
      <c r="A125" s="147"/>
      <c r="B125" s="29" t="s">
        <v>469</v>
      </c>
      <c r="C125" s="29" t="s">
        <v>470</v>
      </c>
      <c r="D125" s="29" t="s">
        <v>471</v>
      </c>
      <c r="E125" s="30" t="s">
        <v>472</v>
      </c>
      <c r="F125" s="30" t="s">
        <v>473</v>
      </c>
      <c r="G125" s="31" t="s">
        <v>474</v>
      </c>
    </row>
    <row r="126" spans="1:7">
      <c r="A126" s="194" t="s">
        <v>475</v>
      </c>
      <c r="B126" s="11" t="s">
        <v>35</v>
      </c>
      <c r="C126" s="6" t="s">
        <v>188</v>
      </c>
      <c r="D126" s="6" t="s">
        <v>66</v>
      </c>
      <c r="E126" s="24"/>
      <c r="F126" s="24">
        <v>6</v>
      </c>
      <c r="G126" s="25">
        <f>E126+F126</f>
        <v>6</v>
      </c>
    </row>
    <row r="127" spans="1:7">
      <c r="A127" s="194"/>
      <c r="B127" s="11" t="s">
        <v>35</v>
      </c>
      <c r="C127" s="6" t="s">
        <v>147</v>
      </c>
      <c r="D127" s="6" t="s">
        <v>66</v>
      </c>
      <c r="E127" s="24"/>
      <c r="F127" s="24">
        <v>6</v>
      </c>
      <c r="G127" s="25">
        <f t="shared" ref="G127:G141" si="0">E127+F127</f>
        <v>6</v>
      </c>
    </row>
    <row r="128" spans="1:7">
      <c r="A128" s="194"/>
      <c r="B128" s="11" t="s">
        <v>35</v>
      </c>
      <c r="C128" s="6" t="s">
        <v>481</v>
      </c>
      <c r="D128" s="6" t="s">
        <v>66</v>
      </c>
      <c r="E128" s="24"/>
      <c r="F128" s="24">
        <v>18</v>
      </c>
      <c r="G128" s="25">
        <f t="shared" si="0"/>
        <v>18</v>
      </c>
    </row>
    <row r="129" spans="1:7">
      <c r="A129" s="191" t="s">
        <v>477</v>
      </c>
      <c r="B129" s="11" t="s">
        <v>35</v>
      </c>
      <c r="C129" s="6" t="s">
        <v>65</v>
      </c>
      <c r="D129" s="6" t="s">
        <v>66</v>
      </c>
      <c r="E129" s="24">
        <v>6</v>
      </c>
      <c r="F129" s="24">
        <v>6</v>
      </c>
      <c r="G129" s="25">
        <f t="shared" si="0"/>
        <v>12</v>
      </c>
    </row>
    <row r="130" spans="1:7">
      <c r="A130" s="191"/>
      <c r="B130" s="11" t="s">
        <v>35</v>
      </c>
      <c r="C130" s="6" t="s">
        <v>67</v>
      </c>
      <c r="D130" s="6" t="s">
        <v>66</v>
      </c>
      <c r="E130" s="24">
        <v>5</v>
      </c>
      <c r="F130" s="24">
        <v>6</v>
      </c>
      <c r="G130" s="25">
        <f t="shared" si="0"/>
        <v>11</v>
      </c>
    </row>
    <row r="131" spans="1:7">
      <c r="A131" s="191"/>
      <c r="B131" s="11" t="s">
        <v>35</v>
      </c>
      <c r="C131" s="6" t="s">
        <v>68</v>
      </c>
      <c r="D131" s="6" t="s">
        <v>66</v>
      </c>
      <c r="E131" s="24">
        <v>5</v>
      </c>
      <c r="F131" s="24">
        <v>6</v>
      </c>
      <c r="G131" s="25">
        <f t="shared" si="0"/>
        <v>11</v>
      </c>
    </row>
    <row r="132" spans="1:7">
      <c r="A132" s="191" t="s">
        <v>480</v>
      </c>
      <c r="B132" s="11" t="s">
        <v>35</v>
      </c>
      <c r="C132" s="6" t="s">
        <v>69</v>
      </c>
      <c r="D132" s="6" t="s">
        <v>66</v>
      </c>
      <c r="E132" s="24">
        <v>17</v>
      </c>
      <c r="F132" s="24">
        <v>10</v>
      </c>
      <c r="G132" s="25">
        <f t="shared" si="0"/>
        <v>27</v>
      </c>
    </row>
    <row r="133" spans="1:7">
      <c r="A133" s="191"/>
      <c r="B133" s="11" t="s">
        <v>35</v>
      </c>
      <c r="C133" s="6" t="s">
        <v>136</v>
      </c>
      <c r="D133" s="6" t="s">
        <v>66</v>
      </c>
      <c r="E133" s="24">
        <v>2</v>
      </c>
      <c r="F133" s="24">
        <v>10</v>
      </c>
      <c r="G133" s="25">
        <f t="shared" si="0"/>
        <v>12</v>
      </c>
    </row>
    <row r="134" spans="1:7">
      <c r="A134" s="191"/>
      <c r="B134" s="11" t="s">
        <v>35</v>
      </c>
      <c r="C134" s="6" t="s">
        <v>71</v>
      </c>
      <c r="D134" s="6" t="s">
        <v>66</v>
      </c>
      <c r="E134" s="24">
        <v>5</v>
      </c>
      <c r="F134" s="24">
        <v>10</v>
      </c>
      <c r="G134" s="25">
        <f t="shared" si="0"/>
        <v>15</v>
      </c>
    </row>
    <row r="135" spans="1:7">
      <c r="A135" s="191"/>
      <c r="B135" s="11" t="s">
        <v>35</v>
      </c>
      <c r="C135" s="6" t="s">
        <v>74</v>
      </c>
      <c r="D135" s="6" t="s">
        <v>66</v>
      </c>
      <c r="E135" s="24">
        <v>5</v>
      </c>
      <c r="F135" s="24">
        <v>10</v>
      </c>
      <c r="G135" s="25">
        <f t="shared" si="0"/>
        <v>15</v>
      </c>
    </row>
    <row r="136" spans="1:7">
      <c r="A136" s="191"/>
      <c r="B136" s="11" t="s">
        <v>35</v>
      </c>
      <c r="C136" s="6" t="s">
        <v>256</v>
      </c>
      <c r="D136" s="6" t="s">
        <v>66</v>
      </c>
      <c r="E136" s="24">
        <v>16</v>
      </c>
      <c r="F136" s="24">
        <v>10</v>
      </c>
      <c r="G136" s="25">
        <f t="shared" si="0"/>
        <v>26</v>
      </c>
    </row>
    <row r="137" spans="1:7">
      <c r="A137" s="191"/>
      <c r="B137" s="11" t="s">
        <v>35</v>
      </c>
      <c r="C137" s="6" t="s">
        <v>96</v>
      </c>
      <c r="D137" s="6" t="s">
        <v>66</v>
      </c>
      <c r="E137" s="24">
        <v>5</v>
      </c>
      <c r="F137" s="24">
        <v>10</v>
      </c>
      <c r="G137" s="25">
        <f t="shared" si="0"/>
        <v>15</v>
      </c>
    </row>
    <row r="138" spans="1:7">
      <c r="A138" s="191"/>
      <c r="B138" s="11" t="s">
        <v>35</v>
      </c>
      <c r="C138" s="6" t="s">
        <v>72</v>
      </c>
      <c r="D138" s="6" t="s">
        <v>66</v>
      </c>
      <c r="E138" s="24">
        <v>10</v>
      </c>
      <c r="F138" s="24">
        <v>13</v>
      </c>
      <c r="G138" s="25">
        <f t="shared" si="0"/>
        <v>23</v>
      </c>
    </row>
    <row r="139" spans="1:7">
      <c r="A139" s="191"/>
      <c r="B139" s="11" t="s">
        <v>35</v>
      </c>
      <c r="C139" s="6" t="s">
        <v>257</v>
      </c>
      <c r="D139" s="6" t="s">
        <v>66</v>
      </c>
      <c r="E139" s="24">
        <v>10</v>
      </c>
      <c r="F139" s="24">
        <v>10</v>
      </c>
      <c r="G139" s="25">
        <f t="shared" si="0"/>
        <v>20</v>
      </c>
    </row>
    <row r="140" spans="1:7">
      <c r="A140" s="191"/>
      <c r="B140" s="11" t="s">
        <v>35</v>
      </c>
      <c r="C140" s="6" t="s">
        <v>73</v>
      </c>
      <c r="D140" s="6" t="s">
        <v>66</v>
      </c>
      <c r="E140" s="24">
        <v>20</v>
      </c>
      <c r="F140" s="24">
        <v>13</v>
      </c>
      <c r="G140" s="25">
        <f t="shared" si="0"/>
        <v>33</v>
      </c>
    </row>
    <row r="141" spans="1:7">
      <c r="A141" s="191"/>
      <c r="B141" s="11" t="s">
        <v>35</v>
      </c>
      <c r="C141" s="6" t="s">
        <v>82</v>
      </c>
      <c r="D141" s="6" t="s">
        <v>66</v>
      </c>
      <c r="E141" s="24">
        <v>15</v>
      </c>
      <c r="F141" s="24">
        <v>13</v>
      </c>
      <c r="G141" s="25">
        <f t="shared" si="0"/>
        <v>28</v>
      </c>
    </row>
    <row r="144" spans="1:7">
      <c r="A144" s="147"/>
      <c r="B144" s="29" t="s">
        <v>469</v>
      </c>
      <c r="C144" s="29" t="s">
        <v>470</v>
      </c>
      <c r="D144" s="29" t="s">
        <v>471</v>
      </c>
      <c r="E144" s="30" t="s">
        <v>472</v>
      </c>
      <c r="F144" s="30" t="s">
        <v>473</v>
      </c>
      <c r="G144" s="31" t="s">
        <v>474</v>
      </c>
    </row>
    <row r="145" spans="1:7">
      <c r="A145" s="194" t="s">
        <v>475</v>
      </c>
      <c r="B145" s="11" t="s">
        <v>34</v>
      </c>
      <c r="C145" s="6" t="s">
        <v>188</v>
      </c>
      <c r="D145" s="6" t="s">
        <v>66</v>
      </c>
      <c r="E145" s="24"/>
      <c r="F145" s="24">
        <v>6</v>
      </c>
      <c r="G145" s="25">
        <v>6</v>
      </c>
    </row>
    <row r="146" spans="1:7">
      <c r="A146" s="194"/>
      <c r="B146" s="11" t="s">
        <v>34</v>
      </c>
      <c r="C146" s="6" t="s">
        <v>147</v>
      </c>
      <c r="D146" s="6" t="s">
        <v>66</v>
      </c>
      <c r="E146" s="24"/>
      <c r="F146" s="24">
        <v>6</v>
      </c>
      <c r="G146" s="25">
        <v>6</v>
      </c>
    </row>
    <row r="147" spans="1:7">
      <c r="A147" s="194"/>
      <c r="B147" s="11" t="s">
        <v>34</v>
      </c>
      <c r="C147" s="6" t="s">
        <v>190</v>
      </c>
      <c r="D147" s="6" t="s">
        <v>66</v>
      </c>
      <c r="E147" s="24"/>
      <c r="F147" s="24">
        <v>10</v>
      </c>
      <c r="G147" s="25">
        <v>10</v>
      </c>
    </row>
    <row r="148" spans="1:7">
      <c r="A148" s="194"/>
      <c r="B148" s="11" t="s">
        <v>34</v>
      </c>
      <c r="C148" s="6" t="s">
        <v>481</v>
      </c>
      <c r="D148" s="6" t="s">
        <v>66</v>
      </c>
      <c r="E148" s="24"/>
      <c r="F148" s="24">
        <v>18</v>
      </c>
      <c r="G148" s="25">
        <v>18</v>
      </c>
    </row>
    <row r="149" spans="1:7">
      <c r="A149" s="191" t="s">
        <v>477</v>
      </c>
      <c r="B149" s="11" t="s">
        <v>34</v>
      </c>
      <c r="C149" s="6" t="s">
        <v>65</v>
      </c>
      <c r="D149" s="6" t="s">
        <v>66</v>
      </c>
      <c r="E149" s="24">
        <v>6</v>
      </c>
      <c r="F149" s="24">
        <v>6</v>
      </c>
      <c r="G149" s="25">
        <v>12</v>
      </c>
    </row>
    <row r="150" spans="1:7">
      <c r="A150" s="191"/>
      <c r="B150" s="11" t="s">
        <v>34</v>
      </c>
      <c r="C150" s="6" t="s">
        <v>67</v>
      </c>
      <c r="D150" s="6" t="s">
        <v>66</v>
      </c>
      <c r="E150" s="24">
        <v>5</v>
      </c>
      <c r="F150" s="24">
        <v>6</v>
      </c>
      <c r="G150" s="25">
        <v>11</v>
      </c>
    </row>
    <row r="151" spans="1:7">
      <c r="A151" s="191"/>
      <c r="B151" s="11" t="s">
        <v>34</v>
      </c>
      <c r="C151" s="6" t="s">
        <v>68</v>
      </c>
      <c r="D151" s="6" t="s">
        <v>66</v>
      </c>
      <c r="E151" s="24">
        <v>5</v>
      </c>
      <c r="F151" s="24">
        <v>6</v>
      </c>
      <c r="G151" s="25">
        <v>11</v>
      </c>
    </row>
    <row r="152" spans="1:7">
      <c r="A152" s="191" t="s">
        <v>480</v>
      </c>
      <c r="B152" s="11" t="s">
        <v>34</v>
      </c>
      <c r="C152" s="6" t="s">
        <v>69</v>
      </c>
      <c r="D152" s="6" t="s">
        <v>66</v>
      </c>
      <c r="E152" s="24">
        <v>17</v>
      </c>
      <c r="F152" s="24">
        <v>10</v>
      </c>
      <c r="G152" s="25">
        <v>27</v>
      </c>
    </row>
    <row r="153" spans="1:7">
      <c r="A153" s="191"/>
      <c r="B153" s="11" t="s">
        <v>34</v>
      </c>
      <c r="C153" s="6" t="s">
        <v>136</v>
      </c>
      <c r="D153" s="6" t="s">
        <v>66</v>
      </c>
      <c r="E153" s="24">
        <v>2</v>
      </c>
      <c r="F153" s="24">
        <v>10</v>
      </c>
      <c r="G153" s="25">
        <v>12</v>
      </c>
    </row>
    <row r="154" spans="1:7">
      <c r="A154" s="191"/>
      <c r="B154" s="11" t="s">
        <v>34</v>
      </c>
      <c r="C154" s="6" t="s">
        <v>71</v>
      </c>
      <c r="D154" s="6" t="s">
        <v>66</v>
      </c>
      <c r="E154" s="24">
        <v>5</v>
      </c>
      <c r="F154" s="24">
        <v>10</v>
      </c>
      <c r="G154" s="25">
        <v>15</v>
      </c>
    </row>
    <row r="155" spans="1:7">
      <c r="A155" s="191"/>
      <c r="B155" s="11" t="s">
        <v>34</v>
      </c>
      <c r="C155" s="6" t="s">
        <v>74</v>
      </c>
      <c r="D155" s="6" t="s">
        <v>66</v>
      </c>
      <c r="E155" s="24">
        <v>5</v>
      </c>
      <c r="F155" s="24">
        <v>10</v>
      </c>
      <c r="G155" s="25">
        <v>15</v>
      </c>
    </row>
    <row r="156" spans="1:7">
      <c r="A156" s="191"/>
      <c r="B156" s="11" t="s">
        <v>34</v>
      </c>
      <c r="C156" s="6" t="s">
        <v>256</v>
      </c>
      <c r="D156" s="6" t="s">
        <v>66</v>
      </c>
      <c r="E156" s="24">
        <v>16</v>
      </c>
      <c r="F156" s="24">
        <v>10</v>
      </c>
      <c r="G156" s="25">
        <f t="shared" ref="G156" si="1">E156+F156</f>
        <v>26</v>
      </c>
    </row>
    <row r="157" spans="1:7">
      <c r="A157" s="191"/>
      <c r="B157" s="11" t="s">
        <v>34</v>
      </c>
      <c r="C157" s="6" t="s">
        <v>96</v>
      </c>
      <c r="D157" s="6" t="s">
        <v>66</v>
      </c>
      <c r="E157" s="24">
        <v>5</v>
      </c>
      <c r="F157" s="24">
        <v>10</v>
      </c>
      <c r="G157" s="25">
        <v>15</v>
      </c>
    </row>
    <row r="158" spans="1:7">
      <c r="A158" s="191"/>
      <c r="B158" s="11" t="s">
        <v>34</v>
      </c>
      <c r="C158" s="6" t="s">
        <v>138</v>
      </c>
      <c r="D158" s="6" t="s">
        <v>66</v>
      </c>
      <c r="E158" s="24">
        <v>10</v>
      </c>
      <c r="F158" s="24">
        <v>10</v>
      </c>
      <c r="G158" s="25">
        <v>20</v>
      </c>
    </row>
    <row r="159" spans="1:7">
      <c r="A159" s="191"/>
      <c r="B159" s="11" t="s">
        <v>34</v>
      </c>
      <c r="C159" s="6" t="s">
        <v>72</v>
      </c>
      <c r="D159" s="6" t="s">
        <v>66</v>
      </c>
      <c r="E159" s="24">
        <v>10</v>
      </c>
      <c r="F159" s="24">
        <v>13</v>
      </c>
      <c r="G159" s="25">
        <v>23</v>
      </c>
    </row>
    <row r="160" spans="1:7">
      <c r="A160" s="191"/>
      <c r="B160" s="11" t="s">
        <v>34</v>
      </c>
      <c r="C160" s="6" t="s">
        <v>73</v>
      </c>
      <c r="D160" s="6" t="s">
        <v>66</v>
      </c>
      <c r="E160" s="24">
        <v>20</v>
      </c>
      <c r="F160" s="24">
        <v>13</v>
      </c>
      <c r="G160" s="25">
        <v>33</v>
      </c>
    </row>
    <row r="161" spans="1:7">
      <c r="A161" s="191"/>
      <c r="B161" s="11" t="s">
        <v>34</v>
      </c>
      <c r="C161" s="6" t="s">
        <v>82</v>
      </c>
      <c r="D161" s="6" t="s">
        <v>66</v>
      </c>
      <c r="E161" s="24">
        <v>15</v>
      </c>
      <c r="F161" s="24">
        <v>13</v>
      </c>
      <c r="G161" s="25">
        <v>28</v>
      </c>
    </row>
    <row r="164" spans="1:7">
      <c r="A164" s="147"/>
      <c r="B164" s="29" t="s">
        <v>469</v>
      </c>
      <c r="C164" s="29" t="s">
        <v>470</v>
      </c>
      <c r="D164" s="29" t="s">
        <v>471</v>
      </c>
      <c r="E164" s="30" t="s">
        <v>472</v>
      </c>
      <c r="F164" s="30" t="s">
        <v>473</v>
      </c>
      <c r="G164" s="31" t="s">
        <v>474</v>
      </c>
    </row>
    <row r="165" spans="1:7">
      <c r="A165" s="194" t="s">
        <v>475</v>
      </c>
      <c r="B165" s="11" t="s">
        <v>33</v>
      </c>
      <c r="C165" s="6" t="s">
        <v>188</v>
      </c>
      <c r="D165" s="6" t="s">
        <v>66</v>
      </c>
      <c r="E165" s="24"/>
      <c r="F165" s="24">
        <v>6</v>
      </c>
      <c r="G165" s="25">
        <f>E165+F165</f>
        <v>6</v>
      </c>
    </row>
    <row r="166" spans="1:7">
      <c r="A166" s="194"/>
      <c r="B166" s="11" t="s">
        <v>33</v>
      </c>
      <c r="C166" s="6" t="s">
        <v>147</v>
      </c>
      <c r="D166" s="6" t="s">
        <v>66</v>
      </c>
      <c r="E166" s="24"/>
      <c r="F166" s="24">
        <v>6</v>
      </c>
      <c r="G166" s="25">
        <f t="shared" ref="G166:G181" si="2">E166+F166</f>
        <v>6</v>
      </c>
    </row>
    <row r="167" spans="1:7">
      <c r="A167" s="194"/>
      <c r="B167" s="11" t="s">
        <v>33</v>
      </c>
      <c r="C167" s="6" t="s">
        <v>190</v>
      </c>
      <c r="D167" s="6" t="s">
        <v>66</v>
      </c>
      <c r="E167" s="24"/>
      <c r="F167" s="24">
        <v>10</v>
      </c>
      <c r="G167" s="25">
        <f t="shared" si="2"/>
        <v>10</v>
      </c>
    </row>
    <row r="168" spans="1:7">
      <c r="A168" s="194"/>
      <c r="B168" s="11" t="s">
        <v>33</v>
      </c>
      <c r="C168" s="6" t="s">
        <v>481</v>
      </c>
      <c r="D168" s="6" t="s">
        <v>66</v>
      </c>
      <c r="E168" s="24"/>
      <c r="F168" s="24">
        <v>18</v>
      </c>
      <c r="G168" s="25">
        <f t="shared" si="2"/>
        <v>18</v>
      </c>
    </row>
    <row r="169" spans="1:7">
      <c r="A169" s="191" t="s">
        <v>477</v>
      </c>
      <c r="B169" s="11" t="s">
        <v>33</v>
      </c>
      <c r="C169" s="6" t="s">
        <v>65</v>
      </c>
      <c r="D169" s="6" t="s">
        <v>66</v>
      </c>
      <c r="E169" s="24">
        <v>6</v>
      </c>
      <c r="F169" s="24">
        <v>6</v>
      </c>
      <c r="G169" s="25">
        <f t="shared" si="2"/>
        <v>12</v>
      </c>
    </row>
    <row r="170" spans="1:7">
      <c r="A170" s="191"/>
      <c r="B170" s="11" t="s">
        <v>33</v>
      </c>
      <c r="C170" s="6" t="s">
        <v>67</v>
      </c>
      <c r="D170" s="6" t="s">
        <v>66</v>
      </c>
      <c r="E170" s="24">
        <v>5</v>
      </c>
      <c r="F170" s="24">
        <v>6</v>
      </c>
      <c r="G170" s="25">
        <f t="shared" si="2"/>
        <v>11</v>
      </c>
    </row>
    <row r="171" spans="1:7">
      <c r="A171" s="191"/>
      <c r="B171" s="11" t="s">
        <v>33</v>
      </c>
      <c r="C171" s="6" t="s">
        <v>68</v>
      </c>
      <c r="D171" s="6" t="s">
        <v>66</v>
      </c>
      <c r="E171" s="24">
        <v>5</v>
      </c>
      <c r="F171" s="24">
        <v>6</v>
      </c>
      <c r="G171" s="25">
        <f t="shared" si="2"/>
        <v>11</v>
      </c>
    </row>
    <row r="172" spans="1:7">
      <c r="A172" s="195" t="s">
        <v>480</v>
      </c>
      <c r="B172" s="11" t="s">
        <v>33</v>
      </c>
      <c r="C172" s="6" t="s">
        <v>69</v>
      </c>
      <c r="D172" s="6" t="s">
        <v>66</v>
      </c>
      <c r="E172" s="24">
        <v>17</v>
      </c>
      <c r="F172" s="24">
        <v>10</v>
      </c>
      <c r="G172" s="25">
        <f t="shared" si="2"/>
        <v>27</v>
      </c>
    </row>
    <row r="173" spans="1:7">
      <c r="A173" s="196"/>
      <c r="B173" s="11" t="s">
        <v>33</v>
      </c>
      <c r="C173" s="6" t="s">
        <v>191</v>
      </c>
      <c r="D173" s="6" t="s">
        <v>66</v>
      </c>
      <c r="E173" s="24">
        <v>2</v>
      </c>
      <c r="F173" s="24">
        <v>10</v>
      </c>
      <c r="G173" s="25">
        <f t="shared" si="2"/>
        <v>12</v>
      </c>
    </row>
    <row r="174" spans="1:7">
      <c r="A174" s="196"/>
      <c r="B174" s="11" t="s">
        <v>33</v>
      </c>
      <c r="C174" s="6" t="s">
        <v>71</v>
      </c>
      <c r="D174" s="6" t="s">
        <v>66</v>
      </c>
      <c r="E174" s="24">
        <v>5</v>
      </c>
      <c r="F174" s="24">
        <v>10</v>
      </c>
      <c r="G174" s="25">
        <f t="shared" si="2"/>
        <v>15</v>
      </c>
    </row>
    <row r="175" spans="1:7">
      <c r="A175" s="196"/>
      <c r="B175" s="11" t="s">
        <v>33</v>
      </c>
      <c r="C175" s="6" t="s">
        <v>74</v>
      </c>
      <c r="D175" s="6" t="s">
        <v>66</v>
      </c>
      <c r="E175" s="24">
        <v>5</v>
      </c>
      <c r="F175" s="24">
        <v>10</v>
      </c>
      <c r="G175" s="25">
        <f t="shared" si="2"/>
        <v>15</v>
      </c>
    </row>
    <row r="176" spans="1:7">
      <c r="A176" s="196"/>
      <c r="B176" s="11" t="s">
        <v>33</v>
      </c>
      <c r="C176" s="6" t="s">
        <v>96</v>
      </c>
      <c r="D176" s="6" t="s">
        <v>66</v>
      </c>
      <c r="E176" s="24">
        <v>5</v>
      </c>
      <c r="F176" s="24">
        <v>10</v>
      </c>
      <c r="G176" s="25">
        <f t="shared" si="2"/>
        <v>15</v>
      </c>
    </row>
    <row r="177" spans="1:7">
      <c r="A177" s="196"/>
      <c r="B177" s="11" t="s">
        <v>33</v>
      </c>
      <c r="C177" s="6" t="s">
        <v>137</v>
      </c>
      <c r="D177" s="6" t="s">
        <v>66</v>
      </c>
      <c r="E177" s="24">
        <v>16</v>
      </c>
      <c r="F177" s="24">
        <v>10</v>
      </c>
      <c r="G177" s="25">
        <f t="shared" si="2"/>
        <v>26</v>
      </c>
    </row>
    <row r="178" spans="1:7">
      <c r="A178" s="196"/>
      <c r="B178" s="11" t="s">
        <v>33</v>
      </c>
      <c r="C178" s="6" t="s">
        <v>138</v>
      </c>
      <c r="D178" s="6" t="s">
        <v>66</v>
      </c>
      <c r="E178" s="24">
        <v>10</v>
      </c>
      <c r="F178" s="24">
        <v>10</v>
      </c>
      <c r="G178" s="25">
        <f t="shared" si="2"/>
        <v>20</v>
      </c>
    </row>
    <row r="179" spans="1:7">
      <c r="A179" s="196"/>
      <c r="B179" s="11" t="s">
        <v>33</v>
      </c>
      <c r="C179" s="6" t="s">
        <v>72</v>
      </c>
      <c r="D179" s="6" t="s">
        <v>66</v>
      </c>
      <c r="E179" s="24">
        <v>10</v>
      </c>
      <c r="F179" s="24">
        <v>13</v>
      </c>
      <c r="G179" s="25">
        <f t="shared" si="2"/>
        <v>23</v>
      </c>
    </row>
    <row r="180" spans="1:7">
      <c r="A180" s="196"/>
      <c r="B180" s="11" t="s">
        <v>33</v>
      </c>
      <c r="C180" s="6" t="s">
        <v>73</v>
      </c>
      <c r="D180" s="6" t="s">
        <v>66</v>
      </c>
      <c r="E180" s="24">
        <v>20</v>
      </c>
      <c r="F180" s="24">
        <v>13</v>
      </c>
      <c r="G180" s="25">
        <f t="shared" si="2"/>
        <v>33</v>
      </c>
    </row>
    <row r="181" spans="1:7">
      <c r="A181" s="196"/>
      <c r="B181" s="11" t="s">
        <v>33</v>
      </c>
      <c r="C181" s="6" t="s">
        <v>82</v>
      </c>
      <c r="D181" s="6" t="s">
        <v>66</v>
      </c>
      <c r="E181" s="24">
        <v>15</v>
      </c>
      <c r="F181" s="24">
        <v>13</v>
      </c>
      <c r="G181" s="25">
        <f t="shared" si="2"/>
        <v>28</v>
      </c>
    </row>
    <row r="182" spans="1:7">
      <c r="A182" s="197"/>
      <c r="B182" s="73" t="s">
        <v>33</v>
      </c>
      <c r="C182" s="6" t="s">
        <v>446</v>
      </c>
      <c r="D182" s="6" t="s">
        <v>66</v>
      </c>
      <c r="E182" s="24">
        <v>2</v>
      </c>
      <c r="F182" s="24">
        <v>10</v>
      </c>
      <c r="G182" s="25">
        <f t="shared" ref="G182" si="3">E182+F182</f>
        <v>12</v>
      </c>
    </row>
    <row r="185" spans="1:7">
      <c r="A185" s="147"/>
      <c r="B185" s="29" t="s">
        <v>469</v>
      </c>
      <c r="C185" s="29" t="s">
        <v>470</v>
      </c>
      <c r="D185" s="29" t="s">
        <v>471</v>
      </c>
      <c r="E185" s="30" t="s">
        <v>472</v>
      </c>
      <c r="F185" s="30" t="s">
        <v>473</v>
      </c>
      <c r="G185" s="31" t="s">
        <v>474</v>
      </c>
    </row>
    <row r="186" spans="1:7">
      <c r="A186" s="194" t="s">
        <v>475</v>
      </c>
      <c r="B186" s="11" t="s">
        <v>32</v>
      </c>
      <c r="C186" s="6" t="s">
        <v>188</v>
      </c>
      <c r="D186" s="6" t="s">
        <v>66</v>
      </c>
      <c r="E186" s="24"/>
      <c r="F186" s="24">
        <v>6</v>
      </c>
      <c r="G186" s="25">
        <v>6</v>
      </c>
    </row>
    <row r="187" spans="1:7">
      <c r="A187" s="194"/>
      <c r="B187" s="11" t="s">
        <v>32</v>
      </c>
      <c r="C187" s="6" t="s">
        <v>147</v>
      </c>
      <c r="D187" s="6" t="s">
        <v>66</v>
      </c>
      <c r="E187" s="24"/>
      <c r="F187" s="24">
        <v>6</v>
      </c>
      <c r="G187" s="25">
        <v>6</v>
      </c>
    </row>
    <row r="188" spans="1:7">
      <c r="A188" s="194"/>
      <c r="B188" s="11" t="s">
        <v>32</v>
      </c>
      <c r="C188" s="6" t="s">
        <v>134</v>
      </c>
      <c r="D188" s="6" t="s">
        <v>66</v>
      </c>
      <c r="E188" s="24"/>
      <c r="F188" s="24">
        <v>10</v>
      </c>
      <c r="G188" s="25">
        <v>10</v>
      </c>
    </row>
    <row r="189" spans="1:7">
      <c r="A189" s="194"/>
      <c r="B189" s="11" t="s">
        <v>32</v>
      </c>
      <c r="C189" s="6" t="s">
        <v>481</v>
      </c>
      <c r="D189" s="6" t="s">
        <v>66</v>
      </c>
      <c r="E189" s="24"/>
      <c r="F189" s="24">
        <v>18</v>
      </c>
      <c r="G189" s="25">
        <v>18</v>
      </c>
    </row>
    <row r="190" spans="1:7">
      <c r="A190" s="191" t="s">
        <v>477</v>
      </c>
      <c r="B190" s="11" t="s">
        <v>32</v>
      </c>
      <c r="C190" s="6" t="s">
        <v>65</v>
      </c>
      <c r="D190" s="6" t="s">
        <v>66</v>
      </c>
      <c r="E190" s="24">
        <v>6</v>
      </c>
      <c r="F190" s="24">
        <v>6</v>
      </c>
      <c r="G190" s="25">
        <v>12</v>
      </c>
    </row>
    <row r="191" spans="1:7">
      <c r="A191" s="191"/>
      <c r="B191" s="11" t="s">
        <v>32</v>
      </c>
      <c r="C191" s="6" t="s">
        <v>67</v>
      </c>
      <c r="D191" s="6" t="s">
        <v>66</v>
      </c>
      <c r="E191" s="24">
        <v>5</v>
      </c>
      <c r="F191" s="24">
        <v>6</v>
      </c>
      <c r="G191" s="25">
        <v>11</v>
      </c>
    </row>
    <row r="192" spans="1:7">
      <c r="A192" s="191"/>
      <c r="B192" s="11" t="s">
        <v>32</v>
      </c>
      <c r="C192" s="6" t="s">
        <v>68</v>
      </c>
      <c r="D192" s="6" t="s">
        <v>66</v>
      </c>
      <c r="E192" s="24">
        <v>5</v>
      </c>
      <c r="F192" s="24">
        <v>6</v>
      </c>
      <c r="G192" s="25">
        <v>11</v>
      </c>
    </row>
    <row r="193" spans="1:7">
      <c r="A193" s="191" t="s">
        <v>480</v>
      </c>
      <c r="B193" s="11" t="s">
        <v>32</v>
      </c>
      <c r="C193" s="6" t="s">
        <v>69</v>
      </c>
      <c r="D193" s="6" t="s">
        <v>66</v>
      </c>
      <c r="E193" s="24">
        <v>17</v>
      </c>
      <c r="F193" s="24">
        <v>10</v>
      </c>
      <c r="G193" s="25">
        <v>27</v>
      </c>
    </row>
    <row r="194" spans="1:7">
      <c r="A194" s="191"/>
      <c r="B194" s="11" t="s">
        <v>32</v>
      </c>
      <c r="C194" s="6" t="s">
        <v>136</v>
      </c>
      <c r="D194" s="6" t="s">
        <v>66</v>
      </c>
      <c r="E194" s="24">
        <v>2</v>
      </c>
      <c r="F194" s="24">
        <v>10</v>
      </c>
      <c r="G194" s="25">
        <v>12</v>
      </c>
    </row>
    <row r="195" spans="1:7">
      <c r="A195" s="191"/>
      <c r="B195" s="11" t="s">
        <v>32</v>
      </c>
      <c r="C195" s="6" t="s">
        <v>71</v>
      </c>
      <c r="D195" s="6" t="s">
        <v>66</v>
      </c>
      <c r="E195" s="24">
        <v>5</v>
      </c>
      <c r="F195" s="24">
        <v>10</v>
      </c>
      <c r="G195" s="25">
        <v>15</v>
      </c>
    </row>
    <row r="196" spans="1:7">
      <c r="A196" s="191"/>
      <c r="B196" s="11" t="s">
        <v>32</v>
      </c>
      <c r="C196" s="6" t="s">
        <v>74</v>
      </c>
      <c r="D196" s="6" t="s">
        <v>66</v>
      </c>
      <c r="E196" s="24">
        <v>5</v>
      </c>
      <c r="F196" s="24">
        <v>10</v>
      </c>
      <c r="G196" s="25">
        <v>15</v>
      </c>
    </row>
    <row r="197" spans="1:7">
      <c r="A197" s="191"/>
      <c r="B197" s="11" t="s">
        <v>32</v>
      </c>
      <c r="C197" s="6" t="s">
        <v>96</v>
      </c>
      <c r="D197" s="6" t="s">
        <v>66</v>
      </c>
      <c r="E197" s="24">
        <v>5</v>
      </c>
      <c r="F197" s="24">
        <v>10</v>
      </c>
      <c r="G197" s="25">
        <v>15</v>
      </c>
    </row>
    <row r="198" spans="1:7">
      <c r="A198" s="191"/>
      <c r="B198" s="11" t="s">
        <v>32</v>
      </c>
      <c r="C198" s="6" t="s">
        <v>137</v>
      </c>
      <c r="D198" s="6" t="s">
        <v>66</v>
      </c>
      <c r="E198" s="24">
        <v>16</v>
      </c>
      <c r="F198" s="24">
        <v>10</v>
      </c>
      <c r="G198" s="25">
        <v>23</v>
      </c>
    </row>
    <row r="199" spans="1:7">
      <c r="A199" s="191"/>
      <c r="B199" s="11" t="s">
        <v>32</v>
      </c>
      <c r="C199" s="6" t="s">
        <v>138</v>
      </c>
      <c r="D199" s="6" t="s">
        <v>66</v>
      </c>
      <c r="E199" s="24">
        <v>10</v>
      </c>
      <c r="F199" s="24">
        <v>10</v>
      </c>
      <c r="G199" s="25">
        <v>20</v>
      </c>
    </row>
    <row r="200" spans="1:7">
      <c r="A200" s="191"/>
      <c r="B200" s="11" t="s">
        <v>32</v>
      </c>
      <c r="C200" s="6" t="s">
        <v>72</v>
      </c>
      <c r="D200" s="6" t="s">
        <v>66</v>
      </c>
      <c r="E200" s="24">
        <v>10</v>
      </c>
      <c r="F200" s="24">
        <v>13</v>
      </c>
      <c r="G200" s="25">
        <v>23</v>
      </c>
    </row>
    <row r="201" spans="1:7">
      <c r="A201" s="191"/>
      <c r="B201" s="11" t="s">
        <v>32</v>
      </c>
      <c r="C201" s="6" t="s">
        <v>73</v>
      </c>
      <c r="D201" s="6" t="s">
        <v>66</v>
      </c>
      <c r="E201" s="24">
        <v>20</v>
      </c>
      <c r="F201" s="24">
        <v>13</v>
      </c>
      <c r="G201" s="25">
        <v>33</v>
      </c>
    </row>
    <row r="202" spans="1:7">
      <c r="A202" s="191"/>
      <c r="B202" s="11" t="s">
        <v>32</v>
      </c>
      <c r="C202" s="6" t="s">
        <v>82</v>
      </c>
      <c r="D202" s="6" t="s">
        <v>66</v>
      </c>
      <c r="E202" s="24">
        <v>15</v>
      </c>
      <c r="F202" s="24">
        <v>13</v>
      </c>
      <c r="G202" s="25">
        <v>28</v>
      </c>
    </row>
    <row r="203" spans="1:7">
      <c r="A203" s="191"/>
      <c r="B203" s="73" t="s">
        <v>32</v>
      </c>
      <c r="C203" s="6" t="s">
        <v>446</v>
      </c>
      <c r="D203" s="6" t="s">
        <v>66</v>
      </c>
      <c r="E203" s="24">
        <v>2</v>
      </c>
      <c r="F203" s="24">
        <v>10</v>
      </c>
      <c r="G203" s="25">
        <f t="shared" ref="G203" si="4">E203+F203</f>
        <v>12</v>
      </c>
    </row>
    <row r="206" spans="1:7">
      <c r="A206" s="147"/>
      <c r="B206" s="29" t="s">
        <v>469</v>
      </c>
      <c r="C206" s="29" t="s">
        <v>470</v>
      </c>
      <c r="D206" s="29" t="s">
        <v>471</v>
      </c>
      <c r="E206" s="30" t="s">
        <v>472</v>
      </c>
      <c r="F206" s="30" t="s">
        <v>473</v>
      </c>
      <c r="G206" s="31" t="s">
        <v>474</v>
      </c>
    </row>
    <row r="207" spans="1:7">
      <c r="A207" s="194" t="s">
        <v>475</v>
      </c>
      <c r="B207" s="11" t="s">
        <v>30</v>
      </c>
      <c r="C207" s="6" t="s">
        <v>188</v>
      </c>
      <c r="D207" s="6" t="s">
        <v>66</v>
      </c>
      <c r="E207" s="24"/>
      <c r="F207" s="24">
        <v>6</v>
      </c>
      <c r="G207" s="25">
        <f t="shared" ref="G207:G221" si="5">E207+F207</f>
        <v>6</v>
      </c>
    </row>
    <row r="208" spans="1:7">
      <c r="A208" s="194"/>
      <c r="B208" s="11" t="s">
        <v>30</v>
      </c>
      <c r="C208" s="6" t="s">
        <v>147</v>
      </c>
      <c r="D208" s="6" t="s">
        <v>66</v>
      </c>
      <c r="E208" s="24"/>
      <c r="F208" s="24">
        <v>6</v>
      </c>
      <c r="G208" s="25">
        <f t="shared" si="5"/>
        <v>6</v>
      </c>
    </row>
    <row r="209" spans="1:7">
      <c r="A209" s="194"/>
      <c r="B209" s="11" t="s">
        <v>30</v>
      </c>
      <c r="C209" s="6" t="s">
        <v>134</v>
      </c>
      <c r="D209" s="6" t="s">
        <v>66</v>
      </c>
      <c r="E209" s="24"/>
      <c r="F209" s="24">
        <v>10</v>
      </c>
      <c r="G209" s="25">
        <f t="shared" si="5"/>
        <v>10</v>
      </c>
    </row>
    <row r="210" spans="1:7">
      <c r="A210" s="194"/>
      <c r="B210" s="11" t="s">
        <v>30</v>
      </c>
      <c r="C210" s="6" t="s">
        <v>481</v>
      </c>
      <c r="D210" s="6" t="s">
        <v>66</v>
      </c>
      <c r="E210" s="24"/>
      <c r="F210" s="24">
        <v>18</v>
      </c>
      <c r="G210" s="25">
        <f t="shared" si="5"/>
        <v>18</v>
      </c>
    </row>
    <row r="211" spans="1:7">
      <c r="A211" s="191" t="s">
        <v>477</v>
      </c>
      <c r="B211" s="11" t="s">
        <v>30</v>
      </c>
      <c r="C211" s="6" t="s">
        <v>65</v>
      </c>
      <c r="D211" s="6" t="s">
        <v>66</v>
      </c>
      <c r="E211" s="24">
        <v>4</v>
      </c>
      <c r="F211" s="24">
        <v>6</v>
      </c>
      <c r="G211" s="25">
        <f t="shared" si="5"/>
        <v>10</v>
      </c>
    </row>
    <row r="212" spans="1:7">
      <c r="A212" s="191"/>
      <c r="B212" s="11" t="s">
        <v>30</v>
      </c>
      <c r="C212" s="6" t="s">
        <v>67</v>
      </c>
      <c r="D212" s="6" t="s">
        <v>66</v>
      </c>
      <c r="E212" s="24">
        <v>3</v>
      </c>
      <c r="F212" s="24">
        <v>6</v>
      </c>
      <c r="G212" s="25">
        <f t="shared" si="5"/>
        <v>9</v>
      </c>
    </row>
    <row r="213" spans="1:7">
      <c r="A213" s="191"/>
      <c r="B213" s="11" t="s">
        <v>30</v>
      </c>
      <c r="C213" s="6" t="s">
        <v>68</v>
      </c>
      <c r="D213" s="6" t="s">
        <v>66</v>
      </c>
      <c r="E213" s="24">
        <v>2</v>
      </c>
      <c r="F213" s="24">
        <v>6</v>
      </c>
      <c r="G213" s="25">
        <f t="shared" si="5"/>
        <v>8</v>
      </c>
    </row>
    <row r="214" spans="1:7">
      <c r="A214" s="191" t="s">
        <v>480</v>
      </c>
      <c r="B214" s="11" t="s">
        <v>30</v>
      </c>
      <c r="C214" s="6" t="s">
        <v>69</v>
      </c>
      <c r="D214" s="6" t="s">
        <v>66</v>
      </c>
      <c r="E214" s="24">
        <v>12</v>
      </c>
      <c r="F214" s="24">
        <v>10</v>
      </c>
      <c r="G214" s="25">
        <f t="shared" si="5"/>
        <v>22</v>
      </c>
    </row>
    <row r="215" spans="1:7">
      <c r="A215" s="191"/>
      <c r="B215" s="11" t="s">
        <v>30</v>
      </c>
      <c r="C215" s="6" t="s">
        <v>136</v>
      </c>
      <c r="D215" s="6" t="s">
        <v>66</v>
      </c>
      <c r="E215" s="24">
        <v>2</v>
      </c>
      <c r="F215" s="24">
        <v>10</v>
      </c>
      <c r="G215" s="25">
        <f t="shared" si="5"/>
        <v>12</v>
      </c>
    </row>
    <row r="216" spans="1:7">
      <c r="A216" s="191"/>
      <c r="B216" s="11" t="s">
        <v>30</v>
      </c>
      <c r="C216" s="6" t="s">
        <v>71</v>
      </c>
      <c r="D216" s="6" t="s">
        <v>66</v>
      </c>
      <c r="E216" s="24">
        <v>5</v>
      </c>
      <c r="F216" s="24">
        <v>10</v>
      </c>
      <c r="G216" s="25">
        <f t="shared" si="5"/>
        <v>15</v>
      </c>
    </row>
    <row r="217" spans="1:7">
      <c r="A217" s="191"/>
      <c r="B217" s="11" t="s">
        <v>30</v>
      </c>
      <c r="C217" s="6" t="s">
        <v>74</v>
      </c>
      <c r="D217" s="6" t="s">
        <v>66</v>
      </c>
      <c r="E217" s="24">
        <v>5</v>
      </c>
      <c r="F217" s="24">
        <v>10</v>
      </c>
      <c r="G217" s="25">
        <f t="shared" si="5"/>
        <v>15</v>
      </c>
    </row>
    <row r="218" spans="1:7">
      <c r="A218" s="191"/>
      <c r="B218" s="11" t="s">
        <v>30</v>
      </c>
      <c r="C218" s="6" t="s">
        <v>96</v>
      </c>
      <c r="D218" s="6" t="s">
        <v>66</v>
      </c>
      <c r="E218" s="24">
        <v>5</v>
      </c>
      <c r="F218" s="24">
        <v>10</v>
      </c>
      <c r="G218" s="25">
        <f t="shared" si="5"/>
        <v>15</v>
      </c>
    </row>
    <row r="219" spans="1:7">
      <c r="A219" s="191"/>
      <c r="B219" s="11" t="s">
        <v>30</v>
      </c>
      <c r="C219" s="6" t="s">
        <v>73</v>
      </c>
      <c r="D219" s="6" t="s">
        <v>66</v>
      </c>
      <c r="E219" s="24">
        <v>20</v>
      </c>
      <c r="F219" s="24">
        <v>13</v>
      </c>
      <c r="G219" s="25">
        <f t="shared" si="5"/>
        <v>33</v>
      </c>
    </row>
    <row r="220" spans="1:7">
      <c r="A220" s="191"/>
      <c r="B220" s="11" t="s">
        <v>30</v>
      </c>
      <c r="C220" s="6" t="s">
        <v>82</v>
      </c>
      <c r="D220" s="6" t="s">
        <v>66</v>
      </c>
      <c r="E220" s="24">
        <v>15</v>
      </c>
      <c r="F220" s="24">
        <v>13</v>
      </c>
      <c r="G220" s="25">
        <f t="shared" si="5"/>
        <v>28</v>
      </c>
    </row>
    <row r="221" spans="1:7">
      <c r="A221" s="191"/>
      <c r="B221" s="11" t="s">
        <v>30</v>
      </c>
      <c r="C221" s="6" t="s">
        <v>72</v>
      </c>
      <c r="D221" s="6" t="s">
        <v>66</v>
      </c>
      <c r="E221" s="24">
        <v>10</v>
      </c>
      <c r="F221" s="24">
        <v>13</v>
      </c>
      <c r="G221" s="25">
        <f t="shared" si="5"/>
        <v>23</v>
      </c>
    </row>
    <row r="224" spans="1:7">
      <c r="A224" s="147"/>
      <c r="B224" s="29" t="s">
        <v>469</v>
      </c>
      <c r="C224" s="29" t="s">
        <v>470</v>
      </c>
      <c r="D224" s="29" t="s">
        <v>471</v>
      </c>
      <c r="E224" s="30" t="s">
        <v>472</v>
      </c>
      <c r="F224" s="30" t="s">
        <v>473</v>
      </c>
      <c r="G224" s="31" t="s">
        <v>474</v>
      </c>
    </row>
    <row r="225" spans="1:7">
      <c r="A225" s="194" t="s">
        <v>475</v>
      </c>
      <c r="B225" s="11" t="s">
        <v>31</v>
      </c>
      <c r="C225" s="6" t="s">
        <v>188</v>
      </c>
      <c r="D225" s="6" t="s">
        <v>66</v>
      </c>
      <c r="E225" s="24"/>
      <c r="F225" s="24">
        <v>8</v>
      </c>
      <c r="G225" s="25">
        <f t="shared" ref="G225:G250" si="6">E225+F225</f>
        <v>8</v>
      </c>
    </row>
    <row r="226" spans="1:7">
      <c r="A226" s="194"/>
      <c r="B226" s="11" t="s">
        <v>31</v>
      </c>
      <c r="C226" s="6" t="s">
        <v>147</v>
      </c>
      <c r="D226" s="6" t="s">
        <v>66</v>
      </c>
      <c r="E226" s="24"/>
      <c r="F226" s="24">
        <v>8</v>
      </c>
      <c r="G226" s="25">
        <f t="shared" si="6"/>
        <v>8</v>
      </c>
    </row>
    <row r="227" spans="1:7">
      <c r="A227" s="194"/>
      <c r="B227" s="11" t="s">
        <v>31</v>
      </c>
      <c r="C227" s="6" t="s">
        <v>259</v>
      </c>
      <c r="D227" s="6" t="s">
        <v>66</v>
      </c>
      <c r="E227" s="24"/>
      <c r="F227" s="24">
        <v>10</v>
      </c>
      <c r="G227" s="25">
        <f t="shared" si="6"/>
        <v>10</v>
      </c>
    </row>
    <row r="228" spans="1:7">
      <c r="A228" s="194"/>
      <c r="B228" s="11" t="s">
        <v>31</v>
      </c>
      <c r="C228" s="6" t="s">
        <v>481</v>
      </c>
      <c r="D228" s="6" t="s">
        <v>66</v>
      </c>
      <c r="E228" s="24"/>
      <c r="F228" s="24">
        <v>20</v>
      </c>
      <c r="G228" s="25">
        <f t="shared" si="6"/>
        <v>20</v>
      </c>
    </row>
    <row r="229" spans="1:7">
      <c r="A229" s="191" t="s">
        <v>477</v>
      </c>
      <c r="B229" s="11" t="s">
        <v>31</v>
      </c>
      <c r="C229" s="6" t="s">
        <v>65</v>
      </c>
      <c r="D229" s="6" t="s">
        <v>66</v>
      </c>
      <c r="E229" s="24">
        <v>6</v>
      </c>
      <c r="F229" s="24">
        <v>6</v>
      </c>
      <c r="G229" s="25">
        <f t="shared" si="6"/>
        <v>12</v>
      </c>
    </row>
    <row r="230" spans="1:7">
      <c r="A230" s="191"/>
      <c r="B230" s="11" t="s">
        <v>31</v>
      </c>
      <c r="C230" s="6" t="s">
        <v>67</v>
      </c>
      <c r="D230" s="6" t="s">
        <v>66</v>
      </c>
      <c r="E230" s="24">
        <v>5</v>
      </c>
      <c r="F230" s="24">
        <v>6</v>
      </c>
      <c r="G230" s="25">
        <f t="shared" si="6"/>
        <v>11</v>
      </c>
    </row>
    <row r="231" spans="1:7">
      <c r="A231" s="191"/>
      <c r="B231" s="11" t="s">
        <v>31</v>
      </c>
      <c r="C231" s="6" t="s">
        <v>68</v>
      </c>
      <c r="D231" s="6" t="s">
        <v>66</v>
      </c>
      <c r="E231" s="24">
        <v>4</v>
      </c>
      <c r="F231" s="24">
        <v>6</v>
      </c>
      <c r="G231" s="25">
        <f t="shared" si="6"/>
        <v>10</v>
      </c>
    </row>
    <row r="232" spans="1:7">
      <c r="A232" s="191"/>
      <c r="B232" s="11" t="s">
        <v>31</v>
      </c>
      <c r="C232" s="6" t="s">
        <v>193</v>
      </c>
      <c r="D232" s="6" t="s">
        <v>66</v>
      </c>
      <c r="E232" s="24">
        <v>4</v>
      </c>
      <c r="F232" s="24">
        <v>6</v>
      </c>
      <c r="G232" s="25">
        <f t="shared" si="6"/>
        <v>10</v>
      </c>
    </row>
    <row r="233" spans="1:7">
      <c r="A233" s="191"/>
      <c r="B233" s="11" t="s">
        <v>31</v>
      </c>
      <c r="C233" s="6" t="s">
        <v>194</v>
      </c>
      <c r="D233" s="6" t="s">
        <v>66</v>
      </c>
      <c r="E233" s="24">
        <v>3</v>
      </c>
      <c r="F233" s="24">
        <v>6</v>
      </c>
      <c r="G233" s="25">
        <f t="shared" si="6"/>
        <v>9</v>
      </c>
    </row>
    <row r="234" spans="1:7">
      <c r="A234" s="192" t="s">
        <v>480</v>
      </c>
      <c r="B234" s="11" t="s">
        <v>31</v>
      </c>
      <c r="C234" s="6" t="s">
        <v>69</v>
      </c>
      <c r="D234" s="6" t="s">
        <v>66</v>
      </c>
      <c r="E234" s="24">
        <v>10</v>
      </c>
      <c r="F234" s="24">
        <v>10</v>
      </c>
      <c r="G234" s="25">
        <f t="shared" si="6"/>
        <v>20</v>
      </c>
    </row>
    <row r="235" spans="1:7">
      <c r="A235" s="193"/>
      <c r="B235" s="11" t="s">
        <v>31</v>
      </c>
      <c r="C235" s="6" t="s">
        <v>136</v>
      </c>
      <c r="D235" s="6" t="s">
        <v>66</v>
      </c>
      <c r="E235" s="24">
        <v>4</v>
      </c>
      <c r="F235" s="24">
        <v>10</v>
      </c>
      <c r="G235" s="25">
        <f t="shared" si="6"/>
        <v>14</v>
      </c>
    </row>
    <row r="236" spans="1:7">
      <c r="A236" s="193"/>
      <c r="B236" s="11" t="s">
        <v>31</v>
      </c>
      <c r="C236" s="6" t="s">
        <v>71</v>
      </c>
      <c r="D236" s="6" t="s">
        <v>66</v>
      </c>
      <c r="E236" s="24">
        <v>8</v>
      </c>
      <c r="F236" s="24">
        <v>10</v>
      </c>
      <c r="G236" s="25">
        <f t="shared" si="6"/>
        <v>18</v>
      </c>
    </row>
    <row r="237" spans="1:7">
      <c r="A237" s="193"/>
      <c r="B237" s="11" t="s">
        <v>31</v>
      </c>
      <c r="C237" s="6" t="s">
        <v>258</v>
      </c>
      <c r="D237" s="6" t="s">
        <v>66</v>
      </c>
      <c r="E237" s="24">
        <v>10</v>
      </c>
      <c r="F237" s="24">
        <v>13</v>
      </c>
      <c r="G237" s="25">
        <f t="shared" si="6"/>
        <v>23</v>
      </c>
    </row>
    <row r="238" spans="1:7">
      <c r="A238" s="193"/>
      <c r="B238" s="11" t="s">
        <v>31</v>
      </c>
      <c r="C238" s="6" t="s">
        <v>135</v>
      </c>
      <c r="D238" s="6" t="s">
        <v>66</v>
      </c>
      <c r="E238" s="24">
        <v>4</v>
      </c>
      <c r="F238" s="24">
        <v>14</v>
      </c>
      <c r="G238" s="25">
        <f t="shared" si="6"/>
        <v>18</v>
      </c>
    </row>
    <row r="239" spans="1:7">
      <c r="A239" s="193"/>
      <c r="B239" s="11" t="s">
        <v>31</v>
      </c>
      <c r="C239" s="6" t="s">
        <v>137</v>
      </c>
      <c r="D239" s="6" t="s">
        <v>66</v>
      </c>
      <c r="E239" s="24">
        <v>16</v>
      </c>
      <c r="F239" s="24">
        <v>14</v>
      </c>
      <c r="G239" s="25">
        <f t="shared" si="6"/>
        <v>30</v>
      </c>
    </row>
    <row r="240" spans="1:7">
      <c r="A240" s="193"/>
      <c r="B240" s="11" t="s">
        <v>31</v>
      </c>
      <c r="C240" s="6" t="s">
        <v>74</v>
      </c>
      <c r="D240" s="6" t="s">
        <v>66</v>
      </c>
      <c r="E240" s="24">
        <v>4</v>
      </c>
      <c r="F240" s="24">
        <v>14</v>
      </c>
      <c r="G240" s="25">
        <f t="shared" si="6"/>
        <v>18</v>
      </c>
    </row>
    <row r="241" spans="1:7">
      <c r="A241" s="193"/>
      <c r="B241" s="11" t="s">
        <v>31</v>
      </c>
      <c r="C241" s="6" t="s">
        <v>96</v>
      </c>
      <c r="D241" s="6" t="s">
        <v>66</v>
      </c>
      <c r="E241" s="24">
        <v>3</v>
      </c>
      <c r="F241" s="24">
        <v>16</v>
      </c>
      <c r="G241" s="25">
        <f t="shared" si="6"/>
        <v>19</v>
      </c>
    </row>
    <row r="242" spans="1:7">
      <c r="A242" s="193"/>
      <c r="B242" s="11" t="s">
        <v>31</v>
      </c>
      <c r="C242" s="6" t="s">
        <v>138</v>
      </c>
      <c r="D242" s="6" t="s">
        <v>66</v>
      </c>
      <c r="E242" s="24">
        <v>12</v>
      </c>
      <c r="F242" s="24">
        <v>14</v>
      </c>
      <c r="G242" s="25">
        <f t="shared" si="6"/>
        <v>26</v>
      </c>
    </row>
    <row r="243" spans="1:7">
      <c r="A243" s="193"/>
      <c r="B243" s="11" t="s">
        <v>31</v>
      </c>
      <c r="C243" s="6" t="s">
        <v>82</v>
      </c>
      <c r="D243" s="6" t="s">
        <v>66</v>
      </c>
      <c r="E243" s="24">
        <v>8</v>
      </c>
      <c r="F243" s="24">
        <v>16</v>
      </c>
      <c r="G243" s="25">
        <f t="shared" si="6"/>
        <v>24</v>
      </c>
    </row>
    <row r="244" spans="1:7">
      <c r="A244" s="193"/>
      <c r="B244" s="11" t="s">
        <v>31</v>
      </c>
      <c r="C244" s="6" t="s">
        <v>260</v>
      </c>
      <c r="D244" s="6" t="s">
        <v>66</v>
      </c>
      <c r="E244" s="24">
        <v>36</v>
      </c>
      <c r="F244" s="24">
        <v>12</v>
      </c>
      <c r="G244" s="25">
        <f t="shared" si="6"/>
        <v>48</v>
      </c>
    </row>
    <row r="245" spans="1:7">
      <c r="A245" s="193"/>
      <c r="B245" s="11" t="s">
        <v>31</v>
      </c>
      <c r="C245" s="6" t="s">
        <v>261</v>
      </c>
      <c r="D245" s="6" t="s">
        <v>66</v>
      </c>
      <c r="E245" s="24">
        <v>30</v>
      </c>
      <c r="F245" s="24">
        <v>12</v>
      </c>
      <c r="G245" s="25">
        <f t="shared" si="6"/>
        <v>42</v>
      </c>
    </row>
    <row r="246" spans="1:7">
      <c r="A246" s="193"/>
      <c r="B246" s="11" t="s">
        <v>31</v>
      </c>
      <c r="C246" s="6" t="s">
        <v>195</v>
      </c>
      <c r="D246" s="6" t="s">
        <v>66</v>
      </c>
      <c r="E246" s="24">
        <v>25</v>
      </c>
      <c r="F246" s="24">
        <v>12</v>
      </c>
      <c r="G246" s="25">
        <f t="shared" si="6"/>
        <v>37</v>
      </c>
    </row>
    <row r="247" spans="1:7">
      <c r="A247" s="193"/>
      <c r="B247" s="11" t="s">
        <v>31</v>
      </c>
      <c r="C247" s="6" t="s">
        <v>72</v>
      </c>
      <c r="D247" s="6" t="s">
        <v>66</v>
      </c>
      <c r="E247" s="24">
        <v>7</v>
      </c>
      <c r="F247" s="24">
        <v>16</v>
      </c>
      <c r="G247" s="25">
        <f t="shared" si="6"/>
        <v>23</v>
      </c>
    </row>
    <row r="248" spans="1:7">
      <c r="A248" s="193"/>
      <c r="B248" s="11" t="s">
        <v>31</v>
      </c>
      <c r="C248" s="6" t="s">
        <v>73</v>
      </c>
      <c r="D248" s="6" t="s">
        <v>66</v>
      </c>
      <c r="E248" s="24">
        <v>20</v>
      </c>
      <c r="F248" s="24">
        <v>16</v>
      </c>
      <c r="G248" s="25">
        <f t="shared" si="6"/>
        <v>36</v>
      </c>
    </row>
    <row r="249" spans="1:7">
      <c r="A249" s="193"/>
      <c r="B249" s="11" t="s">
        <v>31</v>
      </c>
      <c r="C249" s="6" t="s">
        <v>262</v>
      </c>
      <c r="D249" s="6" t="s">
        <v>66</v>
      </c>
      <c r="E249" s="24">
        <v>41</v>
      </c>
      <c r="F249" s="24">
        <v>12</v>
      </c>
      <c r="G249" s="25">
        <f t="shared" si="6"/>
        <v>53</v>
      </c>
    </row>
    <row r="250" spans="1:7">
      <c r="A250" s="193"/>
      <c r="B250" s="11" t="s">
        <v>31</v>
      </c>
      <c r="C250" s="6" t="s">
        <v>263</v>
      </c>
      <c r="D250" s="6" t="s">
        <v>66</v>
      </c>
      <c r="E250" s="24">
        <v>4</v>
      </c>
      <c r="F250" s="24">
        <v>12</v>
      </c>
      <c r="G250" s="25">
        <f t="shared" si="6"/>
        <v>16</v>
      </c>
    </row>
    <row r="251" spans="1:7">
      <c r="A251" s="193"/>
      <c r="B251" s="73" t="s">
        <v>31</v>
      </c>
      <c r="C251" s="6" t="s">
        <v>446</v>
      </c>
      <c r="D251" s="6" t="s">
        <v>66</v>
      </c>
      <c r="E251" s="24">
        <v>2</v>
      </c>
      <c r="F251" s="24">
        <v>10</v>
      </c>
      <c r="G251" s="25">
        <f t="shared" ref="G251" si="7">E251+F251</f>
        <v>12</v>
      </c>
    </row>
    <row r="252" spans="1:7">
      <c r="A252" s="149"/>
      <c r="B252" s="68"/>
      <c r="C252" s="9"/>
      <c r="D252" s="9"/>
      <c r="E252" s="69"/>
      <c r="F252" s="69"/>
      <c r="G252" s="70"/>
    </row>
    <row r="254" spans="1:7">
      <c r="A254" s="147"/>
      <c r="B254" s="29" t="s">
        <v>469</v>
      </c>
      <c r="C254" s="29" t="s">
        <v>470</v>
      </c>
      <c r="D254" s="29" t="s">
        <v>471</v>
      </c>
      <c r="E254" s="30" t="s">
        <v>472</v>
      </c>
      <c r="F254" s="30" t="s">
        <v>473</v>
      </c>
      <c r="G254" s="31" t="s">
        <v>474</v>
      </c>
    </row>
    <row r="255" spans="1:7">
      <c r="A255" s="194" t="s">
        <v>475</v>
      </c>
      <c r="B255" s="11" t="s">
        <v>100</v>
      </c>
      <c r="C255" s="6" t="s">
        <v>188</v>
      </c>
      <c r="D255" s="6" t="s">
        <v>66</v>
      </c>
      <c r="E255" s="24"/>
      <c r="F255" s="24">
        <v>8</v>
      </c>
      <c r="G255" s="25">
        <f t="shared" ref="G255:G279" si="8">E255+F255</f>
        <v>8</v>
      </c>
    </row>
    <row r="256" spans="1:7">
      <c r="A256" s="194"/>
      <c r="B256" s="11" t="s">
        <v>100</v>
      </c>
      <c r="C256" s="6" t="s">
        <v>147</v>
      </c>
      <c r="D256" s="6" t="s">
        <v>66</v>
      </c>
      <c r="E256" s="24"/>
      <c r="F256" s="24">
        <v>8</v>
      </c>
      <c r="G256" s="25">
        <f t="shared" si="8"/>
        <v>8</v>
      </c>
    </row>
    <row r="257" spans="1:7">
      <c r="A257" s="194"/>
      <c r="B257" s="11" t="s">
        <v>100</v>
      </c>
      <c r="C257" s="6" t="s">
        <v>259</v>
      </c>
      <c r="D257" s="6" t="s">
        <v>66</v>
      </c>
      <c r="E257" s="24"/>
      <c r="F257" s="24">
        <v>10</v>
      </c>
      <c r="G257" s="25">
        <f t="shared" si="8"/>
        <v>10</v>
      </c>
    </row>
    <row r="258" spans="1:7">
      <c r="A258" s="194"/>
      <c r="B258" s="11" t="s">
        <v>100</v>
      </c>
      <c r="C258" s="6" t="s">
        <v>481</v>
      </c>
      <c r="D258" s="6" t="s">
        <v>66</v>
      </c>
      <c r="E258" s="24"/>
      <c r="F258" s="24">
        <v>20</v>
      </c>
      <c r="G258" s="25">
        <f t="shared" si="8"/>
        <v>20</v>
      </c>
    </row>
    <row r="259" spans="1:7">
      <c r="A259" s="191" t="s">
        <v>477</v>
      </c>
      <c r="B259" s="11" t="s">
        <v>100</v>
      </c>
      <c r="C259" s="6" t="s">
        <v>65</v>
      </c>
      <c r="D259" s="6" t="s">
        <v>66</v>
      </c>
      <c r="E259" s="24">
        <v>6</v>
      </c>
      <c r="F259" s="24">
        <v>6</v>
      </c>
      <c r="G259" s="25">
        <f t="shared" si="8"/>
        <v>12</v>
      </c>
    </row>
    <row r="260" spans="1:7">
      <c r="A260" s="191"/>
      <c r="B260" s="11" t="s">
        <v>100</v>
      </c>
      <c r="C260" s="6" t="s">
        <v>67</v>
      </c>
      <c r="D260" s="6" t="s">
        <v>66</v>
      </c>
      <c r="E260" s="24">
        <v>5</v>
      </c>
      <c r="F260" s="24">
        <v>6</v>
      </c>
      <c r="G260" s="25">
        <f t="shared" si="8"/>
        <v>11</v>
      </c>
    </row>
    <row r="261" spans="1:7">
      <c r="A261" s="191"/>
      <c r="B261" s="11" t="s">
        <v>100</v>
      </c>
      <c r="C261" s="6" t="s">
        <v>68</v>
      </c>
      <c r="D261" s="6" t="s">
        <v>66</v>
      </c>
      <c r="E261" s="24">
        <v>4</v>
      </c>
      <c r="F261" s="24">
        <v>6</v>
      </c>
      <c r="G261" s="25">
        <f t="shared" si="8"/>
        <v>10</v>
      </c>
    </row>
    <row r="262" spans="1:7">
      <c r="A262" s="192" t="s">
        <v>480</v>
      </c>
      <c r="B262" s="11" t="s">
        <v>100</v>
      </c>
      <c r="C262" s="6" t="s">
        <v>193</v>
      </c>
      <c r="D262" s="6" t="s">
        <v>66</v>
      </c>
      <c r="E262" s="24">
        <v>4</v>
      </c>
      <c r="F262" s="24">
        <v>6</v>
      </c>
      <c r="G262" s="25">
        <f t="shared" si="8"/>
        <v>10</v>
      </c>
    </row>
    <row r="263" spans="1:7">
      <c r="A263" s="193"/>
      <c r="B263" s="11" t="s">
        <v>100</v>
      </c>
      <c r="C263" s="6" t="s">
        <v>194</v>
      </c>
      <c r="D263" s="6" t="s">
        <v>66</v>
      </c>
      <c r="E263" s="24">
        <v>3</v>
      </c>
      <c r="F263" s="24">
        <v>6</v>
      </c>
      <c r="G263" s="25">
        <f t="shared" si="8"/>
        <v>9</v>
      </c>
    </row>
    <row r="264" spans="1:7">
      <c r="A264" s="193"/>
      <c r="B264" s="11" t="s">
        <v>100</v>
      </c>
      <c r="C264" s="6" t="s">
        <v>69</v>
      </c>
      <c r="D264" s="6" t="s">
        <v>66</v>
      </c>
      <c r="E264" s="24">
        <v>10</v>
      </c>
      <c r="F264" s="24">
        <v>10</v>
      </c>
      <c r="G264" s="25">
        <f t="shared" si="8"/>
        <v>20</v>
      </c>
    </row>
    <row r="265" spans="1:7">
      <c r="A265" s="193"/>
      <c r="B265" s="11" t="s">
        <v>100</v>
      </c>
      <c r="C265" s="6" t="s">
        <v>136</v>
      </c>
      <c r="D265" s="6" t="s">
        <v>66</v>
      </c>
      <c r="E265" s="24">
        <v>4</v>
      </c>
      <c r="F265" s="24">
        <v>10</v>
      </c>
      <c r="G265" s="25">
        <f t="shared" si="8"/>
        <v>14</v>
      </c>
    </row>
    <row r="266" spans="1:7">
      <c r="A266" s="193"/>
      <c r="B266" s="11" t="s">
        <v>100</v>
      </c>
      <c r="C266" s="6" t="s">
        <v>71</v>
      </c>
      <c r="D266" s="6" t="s">
        <v>66</v>
      </c>
      <c r="E266" s="24">
        <v>8</v>
      </c>
      <c r="F266" s="24">
        <v>10</v>
      </c>
      <c r="G266" s="25">
        <f t="shared" si="8"/>
        <v>18</v>
      </c>
    </row>
    <row r="267" spans="1:7">
      <c r="A267" s="193"/>
      <c r="B267" s="11" t="s">
        <v>100</v>
      </c>
      <c r="C267" s="6" t="s">
        <v>135</v>
      </c>
      <c r="D267" s="6" t="s">
        <v>66</v>
      </c>
      <c r="E267" s="24">
        <v>4</v>
      </c>
      <c r="F267" s="24">
        <v>14</v>
      </c>
      <c r="G267" s="25">
        <f t="shared" si="8"/>
        <v>18</v>
      </c>
    </row>
    <row r="268" spans="1:7">
      <c r="A268" s="193"/>
      <c r="B268" s="11" t="s">
        <v>100</v>
      </c>
      <c r="C268" s="6" t="s">
        <v>137</v>
      </c>
      <c r="D268" s="6" t="s">
        <v>66</v>
      </c>
      <c r="E268" s="24">
        <v>16</v>
      </c>
      <c r="F268" s="24">
        <v>14</v>
      </c>
      <c r="G268" s="25">
        <f t="shared" si="8"/>
        <v>30</v>
      </c>
    </row>
    <row r="269" spans="1:7">
      <c r="A269" s="193"/>
      <c r="B269" s="11" t="s">
        <v>100</v>
      </c>
      <c r="C269" s="6" t="s">
        <v>74</v>
      </c>
      <c r="D269" s="6" t="s">
        <v>66</v>
      </c>
      <c r="E269" s="24">
        <v>4</v>
      </c>
      <c r="F269" s="24">
        <v>14</v>
      </c>
      <c r="G269" s="25">
        <f t="shared" si="8"/>
        <v>18</v>
      </c>
    </row>
    <row r="270" spans="1:7">
      <c r="A270" s="193"/>
      <c r="B270" s="11" t="s">
        <v>100</v>
      </c>
      <c r="C270" s="6" t="s">
        <v>96</v>
      </c>
      <c r="D270" s="6" t="s">
        <v>66</v>
      </c>
      <c r="E270" s="24">
        <v>3</v>
      </c>
      <c r="F270" s="24">
        <v>16</v>
      </c>
      <c r="G270" s="25">
        <f t="shared" si="8"/>
        <v>19</v>
      </c>
    </row>
    <row r="271" spans="1:7">
      <c r="A271" s="193"/>
      <c r="B271" s="11" t="s">
        <v>100</v>
      </c>
      <c r="C271" s="6" t="s">
        <v>138</v>
      </c>
      <c r="D271" s="6" t="s">
        <v>66</v>
      </c>
      <c r="E271" s="24">
        <v>12</v>
      </c>
      <c r="F271" s="24">
        <v>14</v>
      </c>
      <c r="G271" s="25">
        <f t="shared" si="8"/>
        <v>26</v>
      </c>
    </row>
    <row r="272" spans="1:7">
      <c r="A272" s="193"/>
      <c r="B272" s="11" t="s">
        <v>100</v>
      </c>
      <c r="C272" s="6" t="s">
        <v>82</v>
      </c>
      <c r="D272" s="6" t="s">
        <v>66</v>
      </c>
      <c r="E272" s="24">
        <v>8</v>
      </c>
      <c r="F272" s="24">
        <v>16</v>
      </c>
      <c r="G272" s="25">
        <f t="shared" si="8"/>
        <v>24</v>
      </c>
    </row>
    <row r="273" spans="1:7">
      <c r="A273" s="193"/>
      <c r="B273" s="11" t="s">
        <v>100</v>
      </c>
      <c r="C273" s="6" t="s">
        <v>260</v>
      </c>
      <c r="D273" s="6" t="s">
        <v>66</v>
      </c>
      <c r="E273" s="24">
        <v>36</v>
      </c>
      <c r="F273" s="24">
        <v>12</v>
      </c>
      <c r="G273" s="25">
        <f t="shared" si="8"/>
        <v>48</v>
      </c>
    </row>
    <row r="274" spans="1:7">
      <c r="A274" s="193"/>
      <c r="B274" s="11" t="s">
        <v>100</v>
      </c>
      <c r="C274" s="6" t="s">
        <v>261</v>
      </c>
      <c r="D274" s="6" t="s">
        <v>66</v>
      </c>
      <c r="E274" s="24">
        <v>30</v>
      </c>
      <c r="F274" s="24">
        <v>12</v>
      </c>
      <c r="G274" s="25">
        <f t="shared" si="8"/>
        <v>42</v>
      </c>
    </row>
    <row r="275" spans="1:7">
      <c r="A275" s="193"/>
      <c r="B275" s="72" t="s">
        <v>100</v>
      </c>
      <c r="C275" s="6" t="s">
        <v>195</v>
      </c>
      <c r="D275" s="6" t="s">
        <v>66</v>
      </c>
      <c r="E275" s="24">
        <v>25</v>
      </c>
      <c r="F275" s="24">
        <v>12</v>
      </c>
      <c r="G275" s="25">
        <f t="shared" si="8"/>
        <v>37</v>
      </c>
    </row>
    <row r="276" spans="1:7">
      <c r="A276" s="193"/>
      <c r="B276" s="72" t="s">
        <v>100</v>
      </c>
      <c r="C276" s="6" t="s">
        <v>72</v>
      </c>
      <c r="D276" s="6" t="s">
        <v>66</v>
      </c>
      <c r="E276" s="24">
        <v>7</v>
      </c>
      <c r="F276" s="24">
        <v>16</v>
      </c>
      <c r="G276" s="25">
        <f t="shared" si="8"/>
        <v>23</v>
      </c>
    </row>
    <row r="277" spans="1:7">
      <c r="A277" s="193"/>
      <c r="B277" s="72" t="s">
        <v>100</v>
      </c>
      <c r="C277" s="6" t="s">
        <v>73</v>
      </c>
      <c r="D277" s="6" t="s">
        <v>66</v>
      </c>
      <c r="E277" s="24">
        <v>20</v>
      </c>
      <c r="F277" s="24">
        <v>16</v>
      </c>
      <c r="G277" s="25">
        <f t="shared" si="8"/>
        <v>36</v>
      </c>
    </row>
    <row r="278" spans="1:7">
      <c r="A278" s="193"/>
      <c r="B278" s="72" t="s">
        <v>100</v>
      </c>
      <c r="C278" s="6" t="s">
        <v>262</v>
      </c>
      <c r="D278" s="6" t="s">
        <v>66</v>
      </c>
      <c r="E278" s="24">
        <v>41</v>
      </c>
      <c r="F278" s="24">
        <v>12</v>
      </c>
      <c r="G278" s="25">
        <f t="shared" si="8"/>
        <v>53</v>
      </c>
    </row>
    <row r="279" spans="1:7">
      <c r="A279" s="193"/>
      <c r="B279" s="72" t="s">
        <v>100</v>
      </c>
      <c r="C279" s="6" t="s">
        <v>263</v>
      </c>
      <c r="D279" s="6" t="s">
        <v>66</v>
      </c>
      <c r="E279" s="24">
        <v>4</v>
      </c>
      <c r="F279" s="24">
        <v>12</v>
      </c>
      <c r="G279" s="25">
        <f t="shared" si="8"/>
        <v>16</v>
      </c>
    </row>
    <row r="280" spans="1:7">
      <c r="A280" s="193"/>
      <c r="B280" s="73" t="s">
        <v>100</v>
      </c>
      <c r="C280" s="6" t="s">
        <v>446</v>
      </c>
      <c r="D280" s="6" t="s">
        <v>66</v>
      </c>
      <c r="E280" s="24">
        <v>2</v>
      </c>
      <c r="F280" s="24">
        <v>10</v>
      </c>
      <c r="G280" s="25">
        <f t="shared" ref="G280" si="9">E280+F280</f>
        <v>12</v>
      </c>
    </row>
    <row r="281" spans="1:7">
      <c r="A281" s="149"/>
      <c r="B281" s="68"/>
      <c r="C281" s="9"/>
      <c r="D281" s="9"/>
      <c r="E281" s="69"/>
      <c r="F281" s="69"/>
      <c r="G281" s="70"/>
    </row>
    <row r="282" spans="1:7">
      <c r="A282" s="149"/>
      <c r="B282" s="68"/>
      <c r="C282" s="9"/>
      <c r="D282" s="9"/>
      <c r="E282" s="69"/>
      <c r="F282" s="69"/>
      <c r="G282" s="70"/>
    </row>
    <row r="283" spans="1:7">
      <c r="A283" s="147"/>
      <c r="B283" s="29" t="s">
        <v>469</v>
      </c>
      <c r="C283" s="29" t="s">
        <v>470</v>
      </c>
      <c r="D283" s="29" t="s">
        <v>471</v>
      </c>
      <c r="E283" s="30" t="s">
        <v>472</v>
      </c>
      <c r="F283" s="30" t="s">
        <v>473</v>
      </c>
      <c r="G283" s="31" t="s">
        <v>474</v>
      </c>
    </row>
    <row r="284" spans="1:7">
      <c r="A284" s="194" t="s">
        <v>475</v>
      </c>
      <c r="B284" s="11" t="s">
        <v>249</v>
      </c>
      <c r="C284" s="6" t="s">
        <v>188</v>
      </c>
      <c r="D284" s="6" t="s">
        <v>66</v>
      </c>
      <c r="E284" s="24"/>
      <c r="F284" s="24">
        <v>8</v>
      </c>
      <c r="G284" s="25">
        <f t="shared" ref="G284:G311" si="10">E284+F284</f>
        <v>8</v>
      </c>
    </row>
    <row r="285" spans="1:7">
      <c r="A285" s="194"/>
      <c r="B285" s="11" t="s">
        <v>250</v>
      </c>
      <c r="C285" s="6" t="s">
        <v>147</v>
      </c>
      <c r="D285" s="6" t="s">
        <v>66</v>
      </c>
      <c r="E285" s="24"/>
      <c r="F285" s="24">
        <v>8</v>
      </c>
      <c r="G285" s="25">
        <f t="shared" si="10"/>
        <v>8</v>
      </c>
    </row>
    <row r="286" spans="1:7">
      <c r="A286" s="194"/>
      <c r="B286" s="67" t="s">
        <v>248</v>
      </c>
      <c r="C286" s="6" t="s">
        <v>259</v>
      </c>
      <c r="D286" s="6" t="s">
        <v>66</v>
      </c>
      <c r="E286" s="24"/>
      <c r="F286" s="24">
        <v>10</v>
      </c>
      <c r="G286" s="25">
        <f t="shared" si="10"/>
        <v>10</v>
      </c>
    </row>
    <row r="287" spans="1:7">
      <c r="A287" s="194"/>
      <c r="B287" s="67" t="s">
        <v>248</v>
      </c>
      <c r="C287" s="6" t="s">
        <v>481</v>
      </c>
      <c r="D287" s="6" t="s">
        <v>66</v>
      </c>
      <c r="E287" s="24"/>
      <c r="F287" s="24">
        <v>20</v>
      </c>
      <c r="G287" s="25">
        <f t="shared" si="10"/>
        <v>20</v>
      </c>
    </row>
    <row r="288" spans="1:7">
      <c r="A288" s="191" t="s">
        <v>477</v>
      </c>
      <c r="B288" s="67" t="s">
        <v>248</v>
      </c>
      <c r="C288" s="6" t="s">
        <v>65</v>
      </c>
      <c r="D288" s="6" t="s">
        <v>66</v>
      </c>
      <c r="E288" s="24">
        <v>6</v>
      </c>
      <c r="F288" s="24">
        <v>6</v>
      </c>
      <c r="G288" s="25">
        <f t="shared" si="10"/>
        <v>12</v>
      </c>
    </row>
    <row r="289" spans="1:7">
      <c r="A289" s="191"/>
      <c r="B289" s="67" t="s">
        <v>248</v>
      </c>
      <c r="C289" s="6" t="s">
        <v>67</v>
      </c>
      <c r="D289" s="6" t="s">
        <v>66</v>
      </c>
      <c r="E289" s="24">
        <v>5</v>
      </c>
      <c r="F289" s="24">
        <v>6</v>
      </c>
      <c r="G289" s="25">
        <f t="shared" si="10"/>
        <v>11</v>
      </c>
    </row>
    <row r="290" spans="1:7">
      <c r="A290" s="191"/>
      <c r="B290" s="67" t="s">
        <v>248</v>
      </c>
      <c r="C290" s="6" t="s">
        <v>68</v>
      </c>
      <c r="D290" s="6" t="s">
        <v>66</v>
      </c>
      <c r="E290" s="24">
        <v>4</v>
      </c>
      <c r="F290" s="24">
        <v>6</v>
      </c>
      <c r="G290" s="25">
        <f t="shared" si="10"/>
        <v>10</v>
      </c>
    </row>
    <row r="291" spans="1:7">
      <c r="A291" s="191"/>
      <c r="B291" s="67" t="s">
        <v>248</v>
      </c>
      <c r="C291" s="6" t="s">
        <v>193</v>
      </c>
      <c r="D291" s="6" t="s">
        <v>66</v>
      </c>
      <c r="E291" s="24">
        <v>4</v>
      </c>
      <c r="F291" s="24">
        <v>6</v>
      </c>
      <c r="G291" s="25">
        <f t="shared" si="10"/>
        <v>10</v>
      </c>
    </row>
    <row r="292" spans="1:7">
      <c r="A292" s="191"/>
      <c r="B292" s="67" t="s">
        <v>248</v>
      </c>
      <c r="C292" s="6" t="s">
        <v>194</v>
      </c>
      <c r="D292" s="6" t="s">
        <v>66</v>
      </c>
      <c r="E292" s="24">
        <v>3</v>
      </c>
      <c r="F292" s="24">
        <v>6</v>
      </c>
      <c r="G292" s="25">
        <f t="shared" si="10"/>
        <v>9</v>
      </c>
    </row>
    <row r="293" spans="1:7">
      <c r="A293" s="192" t="s">
        <v>480</v>
      </c>
      <c r="B293" s="67" t="s">
        <v>248</v>
      </c>
      <c r="C293" s="6" t="s">
        <v>69</v>
      </c>
      <c r="D293" s="6" t="s">
        <v>66</v>
      </c>
      <c r="E293" s="24">
        <v>10</v>
      </c>
      <c r="F293" s="24">
        <v>10</v>
      </c>
      <c r="G293" s="25">
        <f t="shared" si="10"/>
        <v>20</v>
      </c>
    </row>
    <row r="294" spans="1:7">
      <c r="A294" s="193"/>
      <c r="B294" s="67" t="s">
        <v>248</v>
      </c>
      <c r="C294" s="6" t="s">
        <v>136</v>
      </c>
      <c r="D294" s="6" t="s">
        <v>66</v>
      </c>
      <c r="E294" s="24">
        <v>4</v>
      </c>
      <c r="F294" s="24">
        <v>10</v>
      </c>
      <c r="G294" s="25">
        <f t="shared" si="10"/>
        <v>14</v>
      </c>
    </row>
    <row r="295" spans="1:7">
      <c r="A295" s="193"/>
      <c r="B295" s="67" t="s">
        <v>248</v>
      </c>
      <c r="C295" s="6" t="s">
        <v>71</v>
      </c>
      <c r="D295" s="6" t="s">
        <v>66</v>
      </c>
      <c r="E295" s="24">
        <v>8</v>
      </c>
      <c r="F295" s="24">
        <v>10</v>
      </c>
      <c r="G295" s="25">
        <f t="shared" si="10"/>
        <v>18</v>
      </c>
    </row>
    <row r="296" spans="1:7">
      <c r="A296" s="193"/>
      <c r="B296" s="67" t="s">
        <v>248</v>
      </c>
      <c r="C296" s="6" t="s">
        <v>258</v>
      </c>
      <c r="D296" s="6" t="s">
        <v>66</v>
      </c>
      <c r="E296" s="24">
        <v>10</v>
      </c>
      <c r="F296" s="24">
        <v>13</v>
      </c>
      <c r="G296" s="25">
        <f t="shared" si="10"/>
        <v>23</v>
      </c>
    </row>
    <row r="297" spans="1:7">
      <c r="A297" s="193"/>
      <c r="B297" s="67" t="s">
        <v>248</v>
      </c>
      <c r="C297" s="6" t="s">
        <v>135</v>
      </c>
      <c r="D297" s="6" t="s">
        <v>66</v>
      </c>
      <c r="E297" s="24">
        <v>4</v>
      </c>
      <c r="F297" s="24">
        <v>14</v>
      </c>
      <c r="G297" s="25">
        <f t="shared" si="10"/>
        <v>18</v>
      </c>
    </row>
    <row r="298" spans="1:7">
      <c r="A298" s="193"/>
      <c r="B298" s="67" t="s">
        <v>248</v>
      </c>
      <c r="C298" s="6" t="s">
        <v>137</v>
      </c>
      <c r="D298" s="6" t="s">
        <v>66</v>
      </c>
      <c r="E298" s="24">
        <v>16</v>
      </c>
      <c r="F298" s="24">
        <v>14</v>
      </c>
      <c r="G298" s="25">
        <f t="shared" si="10"/>
        <v>30</v>
      </c>
    </row>
    <row r="299" spans="1:7">
      <c r="A299" s="193"/>
      <c r="B299" s="67" t="s">
        <v>248</v>
      </c>
      <c r="C299" s="6" t="s">
        <v>74</v>
      </c>
      <c r="D299" s="6" t="s">
        <v>66</v>
      </c>
      <c r="E299" s="24">
        <v>4</v>
      </c>
      <c r="F299" s="24">
        <v>14</v>
      </c>
      <c r="G299" s="25">
        <f t="shared" si="10"/>
        <v>18</v>
      </c>
    </row>
    <row r="300" spans="1:7">
      <c r="A300" s="193"/>
      <c r="B300" s="67" t="s">
        <v>248</v>
      </c>
      <c r="C300" s="6" t="s">
        <v>96</v>
      </c>
      <c r="D300" s="6" t="s">
        <v>66</v>
      </c>
      <c r="E300" s="24">
        <v>3</v>
      </c>
      <c r="F300" s="24">
        <v>16</v>
      </c>
      <c r="G300" s="25">
        <f t="shared" si="10"/>
        <v>19</v>
      </c>
    </row>
    <row r="301" spans="1:7">
      <c r="A301" s="193"/>
      <c r="B301" s="67" t="s">
        <v>248</v>
      </c>
      <c r="C301" s="6" t="s">
        <v>138</v>
      </c>
      <c r="D301" s="6" t="s">
        <v>66</v>
      </c>
      <c r="E301" s="24">
        <v>12</v>
      </c>
      <c r="F301" s="24">
        <v>14</v>
      </c>
      <c r="G301" s="25">
        <f t="shared" si="10"/>
        <v>26</v>
      </c>
    </row>
    <row r="302" spans="1:7">
      <c r="A302" s="193"/>
      <c r="B302" s="67" t="s">
        <v>248</v>
      </c>
      <c r="C302" s="6" t="s">
        <v>82</v>
      </c>
      <c r="D302" s="6" t="s">
        <v>66</v>
      </c>
      <c r="E302" s="24">
        <v>8</v>
      </c>
      <c r="F302" s="24">
        <v>16</v>
      </c>
      <c r="G302" s="25">
        <f t="shared" si="10"/>
        <v>24</v>
      </c>
    </row>
    <row r="303" spans="1:7">
      <c r="A303" s="193"/>
      <c r="B303" s="67" t="s">
        <v>248</v>
      </c>
      <c r="C303" s="6" t="s">
        <v>260</v>
      </c>
      <c r="D303" s="6" t="s">
        <v>66</v>
      </c>
      <c r="E303" s="24">
        <v>36</v>
      </c>
      <c r="F303" s="24">
        <v>12</v>
      </c>
      <c r="G303" s="25">
        <f t="shared" si="10"/>
        <v>48</v>
      </c>
    </row>
    <row r="304" spans="1:7">
      <c r="A304" s="193"/>
      <c r="B304" s="67" t="s">
        <v>248</v>
      </c>
      <c r="C304" s="6" t="s">
        <v>261</v>
      </c>
      <c r="D304" s="6" t="s">
        <v>66</v>
      </c>
      <c r="E304" s="24">
        <v>30</v>
      </c>
      <c r="F304" s="24">
        <v>12</v>
      </c>
      <c r="G304" s="25">
        <f t="shared" si="10"/>
        <v>42</v>
      </c>
    </row>
    <row r="305" spans="1:7">
      <c r="A305" s="193"/>
      <c r="B305" s="67" t="s">
        <v>248</v>
      </c>
      <c r="C305" s="6" t="s">
        <v>195</v>
      </c>
      <c r="D305" s="6" t="s">
        <v>66</v>
      </c>
      <c r="E305" s="24">
        <v>25</v>
      </c>
      <c r="F305" s="24">
        <v>12</v>
      </c>
      <c r="G305" s="25">
        <f t="shared" si="10"/>
        <v>37</v>
      </c>
    </row>
    <row r="306" spans="1:7">
      <c r="A306" s="193"/>
      <c r="B306" s="67" t="s">
        <v>248</v>
      </c>
      <c r="C306" s="6" t="s">
        <v>72</v>
      </c>
      <c r="D306" s="6" t="s">
        <v>66</v>
      </c>
      <c r="E306" s="24">
        <v>7</v>
      </c>
      <c r="F306" s="24">
        <v>16</v>
      </c>
      <c r="G306" s="25">
        <f t="shared" si="10"/>
        <v>23</v>
      </c>
    </row>
    <row r="307" spans="1:7">
      <c r="A307" s="193"/>
      <c r="B307" s="67" t="s">
        <v>248</v>
      </c>
      <c r="C307" s="6" t="s">
        <v>73</v>
      </c>
      <c r="D307" s="6" t="s">
        <v>66</v>
      </c>
      <c r="E307" s="24">
        <v>20</v>
      </c>
      <c r="F307" s="24">
        <v>16</v>
      </c>
      <c r="G307" s="25">
        <f t="shared" si="10"/>
        <v>36</v>
      </c>
    </row>
    <row r="308" spans="1:7">
      <c r="A308" s="193"/>
      <c r="B308" s="67" t="s">
        <v>248</v>
      </c>
      <c r="C308" s="6" t="s">
        <v>262</v>
      </c>
      <c r="D308" s="6" t="s">
        <v>66</v>
      </c>
      <c r="E308" s="24">
        <v>40</v>
      </c>
      <c r="F308" s="24">
        <v>12</v>
      </c>
      <c r="G308" s="25">
        <f t="shared" si="10"/>
        <v>52</v>
      </c>
    </row>
    <row r="309" spans="1:7">
      <c r="A309" s="193"/>
      <c r="B309" s="67" t="s">
        <v>248</v>
      </c>
      <c r="C309" s="6" t="s">
        <v>263</v>
      </c>
      <c r="D309" s="6" t="s">
        <v>66</v>
      </c>
      <c r="E309" s="24">
        <v>4</v>
      </c>
      <c r="F309" s="24">
        <v>12</v>
      </c>
      <c r="G309" s="25">
        <f t="shared" si="10"/>
        <v>16</v>
      </c>
    </row>
    <row r="310" spans="1:7">
      <c r="A310" s="193"/>
      <c r="B310" s="67" t="s">
        <v>248</v>
      </c>
      <c r="C310" s="6" t="s">
        <v>264</v>
      </c>
      <c r="D310" s="6"/>
      <c r="E310" s="24">
        <v>5</v>
      </c>
      <c r="F310" s="24">
        <v>18</v>
      </c>
      <c r="G310" s="25">
        <f t="shared" si="10"/>
        <v>23</v>
      </c>
    </row>
    <row r="311" spans="1:7">
      <c r="A311" s="193"/>
      <c r="B311" s="67" t="s">
        <v>248</v>
      </c>
      <c r="C311" s="6" t="s">
        <v>196</v>
      </c>
      <c r="D311" s="6" t="s">
        <v>66</v>
      </c>
      <c r="E311" s="24">
        <v>2</v>
      </c>
      <c r="F311" s="24">
        <v>10</v>
      </c>
      <c r="G311" s="25">
        <f t="shared" si="10"/>
        <v>12</v>
      </c>
    </row>
    <row r="312" spans="1:7">
      <c r="A312" s="193"/>
      <c r="B312" s="73" t="s">
        <v>248</v>
      </c>
      <c r="C312" s="6" t="s">
        <v>446</v>
      </c>
      <c r="D312" s="6" t="s">
        <v>66</v>
      </c>
      <c r="E312" s="24">
        <v>2</v>
      </c>
      <c r="F312" s="24">
        <v>10</v>
      </c>
      <c r="G312" s="25">
        <f t="shared" ref="G312" si="11">E312+F312</f>
        <v>12</v>
      </c>
    </row>
    <row r="313" spans="1:7">
      <c r="A313" s="149"/>
      <c r="B313" s="68"/>
      <c r="C313" s="9"/>
      <c r="D313" s="9"/>
      <c r="E313" s="69"/>
      <c r="F313" s="69"/>
      <c r="G313" s="70"/>
    </row>
    <row r="314" spans="1:7">
      <c r="A314" s="149"/>
      <c r="B314" s="68"/>
      <c r="C314" s="9"/>
      <c r="D314" s="9"/>
      <c r="E314" s="69"/>
      <c r="F314" s="69"/>
      <c r="G314" s="70"/>
    </row>
    <row r="315" spans="1:7">
      <c r="A315" s="147"/>
      <c r="B315" s="29" t="s">
        <v>469</v>
      </c>
      <c r="C315" s="29" t="s">
        <v>470</v>
      </c>
      <c r="D315" s="29" t="s">
        <v>471</v>
      </c>
      <c r="E315" s="30" t="s">
        <v>472</v>
      </c>
      <c r="F315" s="30" t="s">
        <v>473</v>
      </c>
      <c r="G315" s="31" t="s">
        <v>474</v>
      </c>
    </row>
    <row r="316" spans="1:7">
      <c r="A316" s="194" t="s">
        <v>475</v>
      </c>
      <c r="B316" s="67" t="s">
        <v>252</v>
      </c>
      <c r="C316" s="6" t="s">
        <v>188</v>
      </c>
      <c r="D316" s="6" t="s">
        <v>66</v>
      </c>
      <c r="E316" s="24"/>
      <c r="F316" s="24">
        <v>8</v>
      </c>
      <c r="G316" s="25">
        <f t="shared" ref="G316:G338" si="12">E316+F316</f>
        <v>8</v>
      </c>
    </row>
    <row r="317" spans="1:7">
      <c r="A317" s="194"/>
      <c r="B317" s="67" t="s">
        <v>253</v>
      </c>
      <c r="C317" s="6" t="s">
        <v>147</v>
      </c>
      <c r="D317" s="6" t="s">
        <v>66</v>
      </c>
      <c r="E317" s="24"/>
      <c r="F317" s="24">
        <v>8</v>
      </c>
      <c r="G317" s="25">
        <f t="shared" si="12"/>
        <v>8</v>
      </c>
    </row>
    <row r="318" spans="1:7">
      <c r="A318" s="194"/>
      <c r="B318" s="67" t="s">
        <v>251</v>
      </c>
      <c r="C318" s="6" t="s">
        <v>259</v>
      </c>
      <c r="D318" s="6" t="s">
        <v>66</v>
      </c>
      <c r="E318" s="24"/>
      <c r="F318" s="24">
        <v>10</v>
      </c>
      <c r="G318" s="25">
        <f t="shared" si="12"/>
        <v>10</v>
      </c>
    </row>
    <row r="319" spans="1:7">
      <c r="A319" s="194"/>
      <c r="B319" s="67" t="s">
        <v>251</v>
      </c>
      <c r="C319" s="6" t="s">
        <v>481</v>
      </c>
      <c r="D319" s="6" t="s">
        <v>66</v>
      </c>
      <c r="E319" s="24"/>
      <c r="F319" s="24">
        <v>20</v>
      </c>
      <c r="G319" s="25">
        <f t="shared" si="12"/>
        <v>20</v>
      </c>
    </row>
    <row r="320" spans="1:7">
      <c r="A320" s="191" t="s">
        <v>477</v>
      </c>
      <c r="B320" s="67" t="s">
        <v>251</v>
      </c>
      <c r="C320" s="6" t="s">
        <v>65</v>
      </c>
      <c r="D320" s="6" t="s">
        <v>66</v>
      </c>
      <c r="E320" s="24">
        <v>6</v>
      </c>
      <c r="F320" s="24">
        <v>6</v>
      </c>
      <c r="G320" s="25">
        <f t="shared" si="12"/>
        <v>12</v>
      </c>
    </row>
    <row r="321" spans="1:7">
      <c r="A321" s="191"/>
      <c r="B321" s="67" t="s">
        <v>251</v>
      </c>
      <c r="C321" s="6" t="s">
        <v>67</v>
      </c>
      <c r="D321" s="6" t="s">
        <v>66</v>
      </c>
      <c r="E321" s="24">
        <v>5</v>
      </c>
      <c r="F321" s="24">
        <v>6</v>
      </c>
      <c r="G321" s="25">
        <f t="shared" si="12"/>
        <v>11</v>
      </c>
    </row>
    <row r="322" spans="1:7">
      <c r="A322" s="191"/>
      <c r="B322" s="67" t="s">
        <v>251</v>
      </c>
      <c r="C322" s="6" t="s">
        <v>68</v>
      </c>
      <c r="D322" s="6" t="s">
        <v>66</v>
      </c>
      <c r="E322" s="24">
        <v>4</v>
      </c>
      <c r="F322" s="24">
        <v>6</v>
      </c>
      <c r="G322" s="25">
        <f t="shared" si="12"/>
        <v>10</v>
      </c>
    </row>
    <row r="323" spans="1:7">
      <c r="A323" s="192" t="s">
        <v>480</v>
      </c>
      <c r="B323" s="67" t="s">
        <v>251</v>
      </c>
      <c r="C323" s="6" t="s">
        <v>69</v>
      </c>
      <c r="D323" s="6" t="s">
        <v>66</v>
      </c>
      <c r="E323" s="24">
        <v>10</v>
      </c>
      <c r="F323" s="24">
        <v>10</v>
      </c>
      <c r="G323" s="25">
        <f t="shared" si="12"/>
        <v>20</v>
      </c>
    </row>
    <row r="324" spans="1:7">
      <c r="A324" s="193"/>
      <c r="B324" s="67" t="s">
        <v>251</v>
      </c>
      <c r="C324" s="6" t="s">
        <v>136</v>
      </c>
      <c r="D324" s="6" t="s">
        <v>66</v>
      </c>
      <c r="E324" s="24">
        <v>4</v>
      </c>
      <c r="F324" s="24">
        <v>10</v>
      </c>
      <c r="G324" s="25">
        <f t="shared" si="12"/>
        <v>14</v>
      </c>
    </row>
    <row r="325" spans="1:7">
      <c r="A325" s="193"/>
      <c r="B325" s="67" t="s">
        <v>251</v>
      </c>
      <c r="C325" s="6" t="s">
        <v>71</v>
      </c>
      <c r="D325" s="6" t="s">
        <v>66</v>
      </c>
      <c r="E325" s="24">
        <v>8</v>
      </c>
      <c r="F325" s="24">
        <v>10</v>
      </c>
      <c r="G325" s="25">
        <f t="shared" si="12"/>
        <v>18</v>
      </c>
    </row>
    <row r="326" spans="1:7">
      <c r="A326" s="193"/>
      <c r="B326" s="67" t="s">
        <v>251</v>
      </c>
      <c r="C326" s="6" t="s">
        <v>137</v>
      </c>
      <c r="D326" s="6" t="s">
        <v>66</v>
      </c>
      <c r="E326" s="24">
        <v>16</v>
      </c>
      <c r="F326" s="24">
        <v>14</v>
      </c>
      <c r="G326" s="25">
        <f t="shared" si="12"/>
        <v>30</v>
      </c>
    </row>
    <row r="327" spans="1:7">
      <c r="A327" s="193"/>
      <c r="B327" s="67" t="s">
        <v>251</v>
      </c>
      <c r="C327" s="6" t="s">
        <v>74</v>
      </c>
      <c r="D327" s="6" t="s">
        <v>66</v>
      </c>
      <c r="E327" s="24">
        <v>4</v>
      </c>
      <c r="F327" s="24">
        <v>14</v>
      </c>
      <c r="G327" s="25">
        <f t="shared" si="12"/>
        <v>18</v>
      </c>
    </row>
    <row r="328" spans="1:7">
      <c r="A328" s="193"/>
      <c r="B328" s="67" t="s">
        <v>251</v>
      </c>
      <c r="C328" s="6" t="s">
        <v>96</v>
      </c>
      <c r="D328" s="6" t="s">
        <v>66</v>
      </c>
      <c r="E328" s="24">
        <v>3</v>
      </c>
      <c r="F328" s="24">
        <v>16</v>
      </c>
      <c r="G328" s="25">
        <f t="shared" si="12"/>
        <v>19</v>
      </c>
    </row>
    <row r="329" spans="1:7">
      <c r="A329" s="193"/>
      <c r="B329" s="67" t="s">
        <v>251</v>
      </c>
      <c r="C329" s="6" t="s">
        <v>138</v>
      </c>
      <c r="D329" s="6" t="s">
        <v>66</v>
      </c>
      <c r="E329" s="24">
        <v>12</v>
      </c>
      <c r="F329" s="24">
        <v>14</v>
      </c>
      <c r="G329" s="25">
        <f t="shared" si="12"/>
        <v>26</v>
      </c>
    </row>
    <row r="330" spans="1:7">
      <c r="A330" s="193"/>
      <c r="B330" s="67" t="s">
        <v>251</v>
      </c>
      <c r="C330" s="6" t="s">
        <v>82</v>
      </c>
      <c r="D330" s="6" t="s">
        <v>66</v>
      </c>
      <c r="E330" s="24">
        <v>8</v>
      </c>
      <c r="F330" s="24">
        <v>16</v>
      </c>
      <c r="G330" s="25">
        <f t="shared" si="12"/>
        <v>24</v>
      </c>
    </row>
    <row r="331" spans="1:7">
      <c r="A331" s="193"/>
      <c r="B331" s="67" t="s">
        <v>251</v>
      </c>
      <c r="C331" s="6" t="s">
        <v>260</v>
      </c>
      <c r="D331" s="6" t="s">
        <v>66</v>
      </c>
      <c r="E331" s="24">
        <v>36</v>
      </c>
      <c r="F331" s="24">
        <v>12</v>
      </c>
      <c r="G331" s="25">
        <f t="shared" si="12"/>
        <v>48</v>
      </c>
    </row>
    <row r="332" spans="1:7">
      <c r="A332" s="193"/>
      <c r="B332" s="67" t="s">
        <v>251</v>
      </c>
      <c r="C332" s="6" t="s">
        <v>261</v>
      </c>
      <c r="D332" s="6" t="s">
        <v>66</v>
      </c>
      <c r="E332" s="24">
        <v>30</v>
      </c>
      <c r="F332" s="24">
        <v>12</v>
      </c>
      <c r="G332" s="25">
        <f t="shared" si="12"/>
        <v>42</v>
      </c>
    </row>
    <row r="333" spans="1:7">
      <c r="A333" s="193"/>
      <c r="B333" s="67" t="s">
        <v>251</v>
      </c>
      <c r="C333" s="6" t="s">
        <v>72</v>
      </c>
      <c r="D333" s="6" t="s">
        <v>66</v>
      </c>
      <c r="E333" s="24">
        <v>7</v>
      </c>
      <c r="F333" s="24">
        <v>16</v>
      </c>
      <c r="G333" s="25">
        <f t="shared" si="12"/>
        <v>23</v>
      </c>
    </row>
    <row r="334" spans="1:7">
      <c r="A334" s="193"/>
      <c r="B334" s="67" t="s">
        <v>251</v>
      </c>
      <c r="C334" s="6" t="s">
        <v>73</v>
      </c>
      <c r="D334" s="6" t="s">
        <v>66</v>
      </c>
      <c r="E334" s="24">
        <v>20</v>
      </c>
      <c r="F334" s="24">
        <v>16</v>
      </c>
      <c r="G334" s="25">
        <f t="shared" si="12"/>
        <v>36</v>
      </c>
    </row>
    <row r="335" spans="1:7">
      <c r="A335" s="193"/>
      <c r="B335" s="67" t="s">
        <v>251</v>
      </c>
      <c r="C335" s="6" t="s">
        <v>262</v>
      </c>
      <c r="D335" s="6" t="s">
        <v>66</v>
      </c>
      <c r="E335" s="24">
        <v>40</v>
      </c>
      <c r="F335" s="24">
        <v>12</v>
      </c>
      <c r="G335" s="25">
        <f t="shared" si="12"/>
        <v>52</v>
      </c>
    </row>
    <row r="336" spans="1:7">
      <c r="A336" s="193"/>
      <c r="B336" s="67" t="s">
        <v>251</v>
      </c>
      <c r="C336" s="6" t="s">
        <v>263</v>
      </c>
      <c r="D336" s="6" t="s">
        <v>66</v>
      </c>
      <c r="E336" s="24">
        <v>4</v>
      </c>
      <c r="F336" s="24">
        <v>12</v>
      </c>
      <c r="G336" s="25">
        <f t="shared" si="12"/>
        <v>16</v>
      </c>
    </row>
    <row r="337" spans="1:7">
      <c r="A337" s="193"/>
      <c r="B337" s="67" t="s">
        <v>251</v>
      </c>
      <c r="C337" s="6" t="s">
        <v>264</v>
      </c>
      <c r="D337" s="6"/>
      <c r="E337" s="24">
        <v>5</v>
      </c>
      <c r="F337" s="24">
        <v>18</v>
      </c>
      <c r="G337" s="25">
        <f t="shared" si="12"/>
        <v>23</v>
      </c>
    </row>
    <row r="338" spans="1:7">
      <c r="A338" s="193"/>
      <c r="B338" s="67" t="s">
        <v>251</v>
      </c>
      <c r="C338" s="6" t="s">
        <v>196</v>
      </c>
      <c r="D338" s="6" t="s">
        <v>66</v>
      </c>
      <c r="E338" s="24">
        <v>2</v>
      </c>
      <c r="F338" s="24">
        <v>10</v>
      </c>
      <c r="G338" s="25">
        <f t="shared" si="12"/>
        <v>12</v>
      </c>
    </row>
    <row r="339" spans="1:7">
      <c r="A339" s="193"/>
      <c r="B339" s="73" t="s">
        <v>251</v>
      </c>
      <c r="C339" s="6" t="s">
        <v>446</v>
      </c>
      <c r="D339" s="6" t="s">
        <v>66</v>
      </c>
      <c r="E339" s="24">
        <v>2</v>
      </c>
      <c r="F339" s="24">
        <v>10</v>
      </c>
      <c r="G339" s="25">
        <f t="shared" ref="G339" si="13">E339+F339</f>
        <v>12</v>
      </c>
    </row>
    <row r="340" spans="1:7">
      <c r="A340" s="149"/>
      <c r="B340" s="68"/>
      <c r="C340" s="9"/>
      <c r="D340" s="9"/>
      <c r="E340" s="69"/>
      <c r="F340" s="69"/>
      <c r="G340" s="70"/>
    </row>
    <row r="341" spans="1:7">
      <c r="A341" s="149"/>
      <c r="B341" s="68"/>
      <c r="C341" s="9"/>
      <c r="D341" s="9"/>
      <c r="E341" s="69"/>
      <c r="F341" s="69"/>
      <c r="G341" s="70"/>
    </row>
    <row r="342" spans="1:7">
      <c r="A342" s="147"/>
      <c r="B342" s="29" t="s">
        <v>469</v>
      </c>
      <c r="C342" s="29" t="s">
        <v>470</v>
      </c>
      <c r="D342" s="29" t="s">
        <v>471</v>
      </c>
      <c r="E342" s="30" t="s">
        <v>472</v>
      </c>
      <c r="F342" s="30" t="s">
        <v>473</v>
      </c>
      <c r="G342" s="31" t="s">
        <v>474</v>
      </c>
    </row>
    <row r="343" spans="1:7">
      <c r="A343" s="194" t="s">
        <v>475</v>
      </c>
      <c r="B343" s="71" t="s">
        <v>25</v>
      </c>
      <c r="C343" s="6" t="s">
        <v>188</v>
      </c>
      <c r="D343" s="6" t="s">
        <v>66</v>
      </c>
      <c r="E343" s="24"/>
      <c r="F343" s="24">
        <v>8</v>
      </c>
      <c r="G343" s="25">
        <f t="shared" ref="G343:G371" si="14">E343+F343</f>
        <v>8</v>
      </c>
    </row>
    <row r="344" spans="1:7">
      <c r="A344" s="194"/>
      <c r="B344" s="71" t="s">
        <v>25</v>
      </c>
      <c r="C344" s="6" t="s">
        <v>147</v>
      </c>
      <c r="D344" s="6" t="s">
        <v>66</v>
      </c>
      <c r="E344" s="24"/>
      <c r="F344" s="24">
        <v>8</v>
      </c>
      <c r="G344" s="25">
        <f t="shared" si="14"/>
        <v>8</v>
      </c>
    </row>
    <row r="345" spans="1:7">
      <c r="A345" s="194"/>
      <c r="B345" s="71" t="s">
        <v>25</v>
      </c>
      <c r="C345" s="6" t="s">
        <v>259</v>
      </c>
      <c r="D345" s="6" t="s">
        <v>66</v>
      </c>
      <c r="E345" s="24"/>
      <c r="F345" s="24">
        <v>10</v>
      </c>
      <c r="G345" s="25">
        <f t="shared" si="14"/>
        <v>10</v>
      </c>
    </row>
    <row r="346" spans="1:7">
      <c r="A346" s="194"/>
      <c r="B346" s="71" t="s">
        <v>25</v>
      </c>
      <c r="C346" s="6" t="s">
        <v>481</v>
      </c>
      <c r="D346" s="6" t="s">
        <v>66</v>
      </c>
      <c r="E346" s="24"/>
      <c r="F346" s="24">
        <v>20</v>
      </c>
      <c r="G346" s="25">
        <f t="shared" si="14"/>
        <v>20</v>
      </c>
    </row>
    <row r="347" spans="1:7">
      <c r="A347" s="191" t="s">
        <v>477</v>
      </c>
      <c r="B347" s="71" t="s">
        <v>25</v>
      </c>
      <c r="C347" s="6" t="s">
        <v>65</v>
      </c>
      <c r="D347" s="6" t="s">
        <v>66</v>
      </c>
      <c r="E347" s="24">
        <v>6</v>
      </c>
      <c r="F347" s="24">
        <v>6</v>
      </c>
      <c r="G347" s="25">
        <f t="shared" si="14"/>
        <v>12</v>
      </c>
    </row>
    <row r="348" spans="1:7">
      <c r="A348" s="191"/>
      <c r="B348" s="71" t="s">
        <v>25</v>
      </c>
      <c r="C348" s="6" t="s">
        <v>67</v>
      </c>
      <c r="D348" s="6" t="s">
        <v>66</v>
      </c>
      <c r="E348" s="24">
        <v>5</v>
      </c>
      <c r="F348" s="24">
        <v>6</v>
      </c>
      <c r="G348" s="25">
        <f t="shared" si="14"/>
        <v>11</v>
      </c>
    </row>
    <row r="349" spans="1:7">
      <c r="A349" s="191"/>
      <c r="B349" s="71" t="s">
        <v>25</v>
      </c>
      <c r="C349" s="6" t="s">
        <v>68</v>
      </c>
      <c r="D349" s="6" t="s">
        <v>66</v>
      </c>
      <c r="E349" s="24">
        <v>4</v>
      </c>
      <c r="F349" s="24">
        <v>6</v>
      </c>
      <c r="G349" s="25">
        <f t="shared" si="14"/>
        <v>10</v>
      </c>
    </row>
    <row r="350" spans="1:7">
      <c r="A350" s="191"/>
      <c r="B350" s="71" t="s">
        <v>25</v>
      </c>
      <c r="C350" s="6" t="s">
        <v>193</v>
      </c>
      <c r="D350" s="6" t="s">
        <v>66</v>
      </c>
      <c r="E350" s="24">
        <v>4</v>
      </c>
      <c r="F350" s="24">
        <v>6</v>
      </c>
      <c r="G350" s="25">
        <f t="shared" si="14"/>
        <v>10</v>
      </c>
    </row>
    <row r="351" spans="1:7">
      <c r="A351" s="191"/>
      <c r="B351" s="71" t="s">
        <v>25</v>
      </c>
      <c r="C351" s="6" t="s">
        <v>194</v>
      </c>
      <c r="D351" s="6" t="s">
        <v>66</v>
      </c>
      <c r="E351" s="24">
        <v>3</v>
      </c>
      <c r="F351" s="24">
        <v>6</v>
      </c>
      <c r="G351" s="25">
        <f t="shared" si="14"/>
        <v>9</v>
      </c>
    </row>
    <row r="352" spans="1:7">
      <c r="A352" s="192" t="s">
        <v>480</v>
      </c>
      <c r="B352" s="71" t="s">
        <v>25</v>
      </c>
      <c r="C352" s="6" t="s">
        <v>69</v>
      </c>
      <c r="D352" s="6" t="s">
        <v>66</v>
      </c>
      <c r="E352" s="24">
        <v>10</v>
      </c>
      <c r="F352" s="24">
        <v>10</v>
      </c>
      <c r="G352" s="25">
        <f t="shared" si="14"/>
        <v>20</v>
      </c>
    </row>
    <row r="353" spans="1:7">
      <c r="A353" s="193"/>
      <c r="B353" s="71" t="s">
        <v>25</v>
      </c>
      <c r="C353" s="6" t="s">
        <v>136</v>
      </c>
      <c r="D353" s="6" t="s">
        <v>66</v>
      </c>
      <c r="E353" s="24">
        <v>4</v>
      </c>
      <c r="F353" s="24">
        <v>10</v>
      </c>
      <c r="G353" s="25">
        <f t="shared" si="14"/>
        <v>14</v>
      </c>
    </row>
    <row r="354" spans="1:7">
      <c r="A354" s="193"/>
      <c r="B354" s="71" t="s">
        <v>25</v>
      </c>
      <c r="C354" s="6" t="s">
        <v>71</v>
      </c>
      <c r="D354" s="6" t="s">
        <v>66</v>
      </c>
      <c r="E354" s="24">
        <v>8</v>
      </c>
      <c r="F354" s="24">
        <v>10</v>
      </c>
      <c r="G354" s="25">
        <f t="shared" si="14"/>
        <v>18</v>
      </c>
    </row>
    <row r="355" spans="1:7">
      <c r="A355" s="193"/>
      <c r="B355" s="71" t="s">
        <v>25</v>
      </c>
      <c r="C355" s="6" t="s">
        <v>258</v>
      </c>
      <c r="D355" s="6" t="s">
        <v>66</v>
      </c>
      <c r="E355" s="24">
        <v>10</v>
      </c>
      <c r="F355" s="24">
        <v>13</v>
      </c>
      <c r="G355" s="25">
        <f t="shared" si="14"/>
        <v>23</v>
      </c>
    </row>
    <row r="356" spans="1:7">
      <c r="A356" s="193"/>
      <c r="B356" s="71" t="s">
        <v>25</v>
      </c>
      <c r="C356" s="6" t="s">
        <v>135</v>
      </c>
      <c r="D356" s="6" t="s">
        <v>66</v>
      </c>
      <c r="E356" s="24">
        <v>4</v>
      </c>
      <c r="F356" s="24">
        <v>14</v>
      </c>
      <c r="G356" s="25">
        <f t="shared" si="14"/>
        <v>18</v>
      </c>
    </row>
    <row r="357" spans="1:7">
      <c r="A357" s="193"/>
      <c r="B357" s="71" t="s">
        <v>25</v>
      </c>
      <c r="C357" s="6" t="s">
        <v>137</v>
      </c>
      <c r="D357" s="6" t="s">
        <v>66</v>
      </c>
      <c r="E357" s="24">
        <v>16</v>
      </c>
      <c r="F357" s="24">
        <v>14</v>
      </c>
      <c r="G357" s="25">
        <f t="shared" si="14"/>
        <v>30</v>
      </c>
    </row>
    <row r="358" spans="1:7">
      <c r="A358" s="193"/>
      <c r="B358" s="71" t="s">
        <v>25</v>
      </c>
      <c r="C358" s="6" t="s">
        <v>74</v>
      </c>
      <c r="D358" s="6" t="s">
        <v>66</v>
      </c>
      <c r="E358" s="24">
        <v>4</v>
      </c>
      <c r="F358" s="24">
        <v>14</v>
      </c>
      <c r="G358" s="25">
        <f t="shared" si="14"/>
        <v>18</v>
      </c>
    </row>
    <row r="359" spans="1:7">
      <c r="A359" s="193"/>
      <c r="B359" s="71" t="s">
        <v>25</v>
      </c>
      <c r="C359" s="6" t="s">
        <v>96</v>
      </c>
      <c r="D359" s="6" t="s">
        <v>66</v>
      </c>
      <c r="E359" s="24">
        <v>3</v>
      </c>
      <c r="F359" s="24">
        <v>16</v>
      </c>
      <c r="G359" s="25">
        <f t="shared" si="14"/>
        <v>19</v>
      </c>
    </row>
    <row r="360" spans="1:7">
      <c r="A360" s="193"/>
      <c r="B360" s="71" t="s">
        <v>25</v>
      </c>
      <c r="C360" s="6" t="s">
        <v>138</v>
      </c>
      <c r="D360" s="6" t="s">
        <v>66</v>
      </c>
      <c r="E360" s="24">
        <v>12</v>
      </c>
      <c r="F360" s="24">
        <v>14</v>
      </c>
      <c r="G360" s="25">
        <f t="shared" si="14"/>
        <v>26</v>
      </c>
    </row>
    <row r="361" spans="1:7">
      <c r="A361" s="193"/>
      <c r="B361" s="71" t="s">
        <v>25</v>
      </c>
      <c r="C361" s="6" t="s">
        <v>82</v>
      </c>
      <c r="D361" s="6" t="s">
        <v>66</v>
      </c>
      <c r="E361" s="24">
        <v>8</v>
      </c>
      <c r="F361" s="24">
        <v>16</v>
      </c>
      <c r="G361" s="25">
        <f t="shared" si="14"/>
        <v>24</v>
      </c>
    </row>
    <row r="362" spans="1:7">
      <c r="A362" s="193"/>
      <c r="B362" s="71" t="s">
        <v>25</v>
      </c>
      <c r="C362" s="6" t="s">
        <v>282</v>
      </c>
      <c r="D362" s="6" t="s">
        <v>66</v>
      </c>
      <c r="E362" s="24">
        <v>36</v>
      </c>
      <c r="F362" s="24">
        <v>12</v>
      </c>
      <c r="G362" s="25">
        <f t="shared" si="14"/>
        <v>48</v>
      </c>
    </row>
    <row r="363" spans="1:7">
      <c r="A363" s="193"/>
      <c r="B363" s="71" t="s">
        <v>25</v>
      </c>
      <c r="C363" s="6" t="s">
        <v>284</v>
      </c>
      <c r="D363" s="6" t="s">
        <v>66</v>
      </c>
      <c r="E363" s="24">
        <v>30</v>
      </c>
      <c r="F363" s="24">
        <v>12</v>
      </c>
      <c r="G363" s="25">
        <f t="shared" si="14"/>
        <v>42</v>
      </c>
    </row>
    <row r="364" spans="1:7">
      <c r="A364" s="193"/>
      <c r="B364" s="71" t="s">
        <v>25</v>
      </c>
      <c r="C364" s="6" t="s">
        <v>195</v>
      </c>
      <c r="D364" s="6" t="s">
        <v>66</v>
      </c>
      <c r="E364" s="24">
        <v>25</v>
      </c>
      <c r="F364" s="24">
        <v>12</v>
      </c>
      <c r="G364" s="25">
        <f t="shared" si="14"/>
        <v>37</v>
      </c>
    </row>
    <row r="365" spans="1:7">
      <c r="A365" s="193"/>
      <c r="B365" s="71" t="s">
        <v>25</v>
      </c>
      <c r="C365" s="6" t="s">
        <v>72</v>
      </c>
      <c r="D365" s="6" t="s">
        <v>66</v>
      </c>
      <c r="E365" s="24">
        <v>7</v>
      </c>
      <c r="F365" s="24">
        <v>16</v>
      </c>
      <c r="G365" s="25">
        <f t="shared" si="14"/>
        <v>23</v>
      </c>
    </row>
    <row r="366" spans="1:7">
      <c r="A366" s="193"/>
      <c r="B366" s="71" t="s">
        <v>25</v>
      </c>
      <c r="C366" s="6" t="s">
        <v>73</v>
      </c>
      <c r="D366" s="6" t="s">
        <v>66</v>
      </c>
      <c r="E366" s="24">
        <v>20</v>
      </c>
      <c r="F366" s="24">
        <v>16</v>
      </c>
      <c r="G366" s="25">
        <f t="shared" si="14"/>
        <v>36</v>
      </c>
    </row>
    <row r="367" spans="1:7">
      <c r="A367" s="193"/>
      <c r="B367" s="71" t="s">
        <v>25</v>
      </c>
      <c r="C367" s="6" t="s">
        <v>286</v>
      </c>
      <c r="D367" s="6" t="s">
        <v>66</v>
      </c>
      <c r="E367" s="24">
        <v>40</v>
      </c>
      <c r="F367" s="24">
        <v>12</v>
      </c>
      <c r="G367" s="25">
        <f t="shared" si="14"/>
        <v>52</v>
      </c>
    </row>
    <row r="368" spans="1:7">
      <c r="A368" s="193"/>
      <c r="B368" s="71" t="s">
        <v>25</v>
      </c>
      <c r="C368" s="6" t="s">
        <v>263</v>
      </c>
      <c r="D368" s="6" t="s">
        <v>66</v>
      </c>
      <c r="E368" s="24">
        <v>4</v>
      </c>
      <c r="F368" s="24">
        <v>12</v>
      </c>
      <c r="G368" s="25">
        <f t="shared" si="14"/>
        <v>16</v>
      </c>
    </row>
    <row r="369" spans="1:7">
      <c r="A369" s="193"/>
      <c r="B369" s="71" t="s">
        <v>25</v>
      </c>
      <c r="C369" s="6" t="s">
        <v>264</v>
      </c>
      <c r="D369" s="6"/>
      <c r="E369" s="24">
        <v>5</v>
      </c>
      <c r="F369" s="24">
        <v>18</v>
      </c>
      <c r="G369" s="25">
        <f t="shared" si="14"/>
        <v>23</v>
      </c>
    </row>
    <row r="370" spans="1:7">
      <c r="A370" s="193"/>
      <c r="B370" s="71" t="s">
        <v>25</v>
      </c>
      <c r="C370" s="6" t="s">
        <v>196</v>
      </c>
      <c r="D370" s="6" t="s">
        <v>66</v>
      </c>
      <c r="E370" s="24">
        <v>2</v>
      </c>
      <c r="F370" s="24">
        <v>10</v>
      </c>
      <c r="G370" s="25">
        <f t="shared" si="14"/>
        <v>12</v>
      </c>
    </row>
    <row r="371" spans="1:7">
      <c r="A371" s="193"/>
      <c r="B371" s="71" t="s">
        <v>25</v>
      </c>
      <c r="C371" s="6" t="s">
        <v>73</v>
      </c>
      <c r="D371" s="6" t="s">
        <v>66</v>
      </c>
      <c r="E371" s="24">
        <v>25</v>
      </c>
      <c r="F371" s="24">
        <v>13</v>
      </c>
      <c r="G371" s="25">
        <f t="shared" si="14"/>
        <v>38</v>
      </c>
    </row>
    <row r="372" spans="1:7">
      <c r="A372" s="193"/>
      <c r="B372" s="73" t="s">
        <v>25</v>
      </c>
      <c r="C372" s="6" t="s">
        <v>446</v>
      </c>
      <c r="D372" s="6" t="s">
        <v>66</v>
      </c>
      <c r="E372" s="24">
        <v>2</v>
      </c>
      <c r="F372" s="24">
        <v>10</v>
      </c>
      <c r="G372" s="25">
        <f t="shared" ref="G372" si="15">E372+F372</f>
        <v>12</v>
      </c>
    </row>
    <row r="373" spans="1:7">
      <c r="A373" s="149"/>
    </row>
    <row r="375" spans="1:7">
      <c r="A375" s="147"/>
      <c r="B375" s="29" t="s">
        <v>469</v>
      </c>
      <c r="C375" s="29" t="s">
        <v>470</v>
      </c>
      <c r="D375" s="29" t="s">
        <v>471</v>
      </c>
      <c r="E375" s="30" t="s">
        <v>472</v>
      </c>
      <c r="F375" s="30" t="s">
        <v>473</v>
      </c>
      <c r="G375" s="31" t="s">
        <v>474</v>
      </c>
    </row>
    <row r="376" spans="1:7">
      <c r="A376" s="194" t="s">
        <v>475</v>
      </c>
      <c r="B376" s="11" t="s">
        <v>27</v>
      </c>
      <c r="C376" s="6" t="s">
        <v>188</v>
      </c>
      <c r="D376" s="6" t="s">
        <v>66</v>
      </c>
      <c r="E376" s="24"/>
      <c r="F376" s="24">
        <v>8</v>
      </c>
      <c r="G376" s="25">
        <f t="shared" ref="G376:G398" si="16">E376+F376</f>
        <v>8</v>
      </c>
    </row>
    <row r="377" spans="1:7">
      <c r="A377" s="194"/>
      <c r="B377" s="11" t="s">
        <v>27</v>
      </c>
      <c r="C377" s="6" t="s">
        <v>147</v>
      </c>
      <c r="D377" s="6" t="s">
        <v>66</v>
      </c>
      <c r="E377" s="24"/>
      <c r="F377" s="24">
        <v>8</v>
      </c>
      <c r="G377" s="25">
        <f t="shared" si="16"/>
        <v>8</v>
      </c>
    </row>
    <row r="378" spans="1:7">
      <c r="A378" s="194"/>
      <c r="B378" s="11" t="s">
        <v>27</v>
      </c>
      <c r="C378" s="6" t="s">
        <v>259</v>
      </c>
      <c r="D378" s="6" t="s">
        <v>66</v>
      </c>
      <c r="E378" s="24"/>
      <c r="F378" s="24">
        <v>10</v>
      </c>
      <c r="G378" s="25">
        <f t="shared" si="16"/>
        <v>10</v>
      </c>
    </row>
    <row r="379" spans="1:7">
      <c r="A379" s="194"/>
      <c r="B379" s="11" t="s">
        <v>27</v>
      </c>
      <c r="C379" s="6" t="s">
        <v>481</v>
      </c>
      <c r="D379" s="6" t="s">
        <v>66</v>
      </c>
      <c r="E379" s="24"/>
      <c r="F379" s="24">
        <v>20</v>
      </c>
      <c r="G379" s="25">
        <f t="shared" si="16"/>
        <v>20</v>
      </c>
    </row>
    <row r="380" spans="1:7">
      <c r="A380" s="191" t="s">
        <v>477</v>
      </c>
      <c r="B380" s="11" t="s">
        <v>27</v>
      </c>
      <c r="C380" s="6" t="s">
        <v>65</v>
      </c>
      <c r="D380" s="6" t="s">
        <v>66</v>
      </c>
      <c r="E380" s="24">
        <v>6</v>
      </c>
      <c r="F380" s="24">
        <v>6</v>
      </c>
      <c r="G380" s="25">
        <f t="shared" si="16"/>
        <v>12</v>
      </c>
    </row>
    <row r="381" spans="1:7">
      <c r="A381" s="191"/>
      <c r="B381" s="11" t="s">
        <v>27</v>
      </c>
      <c r="C381" s="6" t="s">
        <v>67</v>
      </c>
      <c r="D381" s="6" t="s">
        <v>66</v>
      </c>
      <c r="E381" s="24">
        <v>5</v>
      </c>
      <c r="F381" s="24">
        <v>6</v>
      </c>
      <c r="G381" s="25">
        <f t="shared" si="16"/>
        <v>11</v>
      </c>
    </row>
    <row r="382" spans="1:7">
      <c r="A382" s="191"/>
      <c r="B382" s="11" t="s">
        <v>27</v>
      </c>
      <c r="C382" s="6" t="s">
        <v>68</v>
      </c>
      <c r="D382" s="6" t="s">
        <v>66</v>
      </c>
      <c r="E382" s="24">
        <v>4</v>
      </c>
      <c r="F382" s="24">
        <v>6</v>
      </c>
      <c r="G382" s="25">
        <f t="shared" si="16"/>
        <v>10</v>
      </c>
    </row>
    <row r="383" spans="1:7">
      <c r="A383" s="192" t="s">
        <v>480</v>
      </c>
      <c r="B383" s="11" t="s">
        <v>27</v>
      </c>
      <c r="C383" s="6" t="s">
        <v>69</v>
      </c>
      <c r="D383" s="6" t="s">
        <v>66</v>
      </c>
      <c r="E383" s="24">
        <v>10</v>
      </c>
      <c r="F383" s="24">
        <v>10</v>
      </c>
      <c r="G383" s="25">
        <f t="shared" si="16"/>
        <v>20</v>
      </c>
    </row>
    <row r="384" spans="1:7">
      <c r="A384" s="193"/>
      <c r="B384" s="11" t="s">
        <v>27</v>
      </c>
      <c r="C384" s="6" t="s">
        <v>136</v>
      </c>
      <c r="D384" s="6" t="s">
        <v>66</v>
      </c>
      <c r="E384" s="24">
        <v>4</v>
      </c>
      <c r="F384" s="24">
        <v>10</v>
      </c>
      <c r="G384" s="25">
        <f t="shared" si="16"/>
        <v>14</v>
      </c>
    </row>
    <row r="385" spans="1:7">
      <c r="A385" s="193"/>
      <c r="B385" s="11" t="s">
        <v>27</v>
      </c>
      <c r="C385" s="6" t="s">
        <v>71</v>
      </c>
      <c r="D385" s="6" t="s">
        <v>66</v>
      </c>
      <c r="E385" s="24">
        <v>8</v>
      </c>
      <c r="F385" s="24">
        <v>10</v>
      </c>
      <c r="G385" s="25">
        <f t="shared" si="16"/>
        <v>18</v>
      </c>
    </row>
    <row r="386" spans="1:7">
      <c r="A386" s="193"/>
      <c r="B386" s="11" t="s">
        <v>27</v>
      </c>
      <c r="C386" s="6" t="s">
        <v>137</v>
      </c>
      <c r="D386" s="6" t="s">
        <v>66</v>
      </c>
      <c r="E386" s="24">
        <v>16</v>
      </c>
      <c r="F386" s="24">
        <v>14</v>
      </c>
      <c r="G386" s="25">
        <f t="shared" si="16"/>
        <v>30</v>
      </c>
    </row>
    <row r="387" spans="1:7">
      <c r="A387" s="193"/>
      <c r="B387" s="11" t="s">
        <v>27</v>
      </c>
      <c r="C387" s="6" t="s">
        <v>74</v>
      </c>
      <c r="D387" s="6" t="s">
        <v>66</v>
      </c>
      <c r="E387" s="24">
        <v>4</v>
      </c>
      <c r="F387" s="24">
        <v>14</v>
      </c>
      <c r="G387" s="25">
        <f t="shared" si="16"/>
        <v>18</v>
      </c>
    </row>
    <row r="388" spans="1:7">
      <c r="A388" s="193"/>
      <c r="B388" s="11" t="s">
        <v>27</v>
      </c>
      <c r="C388" s="6" t="s">
        <v>96</v>
      </c>
      <c r="D388" s="6" t="s">
        <v>66</v>
      </c>
      <c r="E388" s="24">
        <v>3</v>
      </c>
      <c r="F388" s="24">
        <v>16</v>
      </c>
      <c r="G388" s="25">
        <f t="shared" si="16"/>
        <v>19</v>
      </c>
    </row>
    <row r="389" spans="1:7">
      <c r="A389" s="193"/>
      <c r="B389" s="11" t="s">
        <v>27</v>
      </c>
      <c r="C389" s="6" t="s">
        <v>138</v>
      </c>
      <c r="D389" s="6" t="s">
        <v>66</v>
      </c>
      <c r="E389" s="24">
        <v>12</v>
      </c>
      <c r="F389" s="24">
        <v>14</v>
      </c>
      <c r="G389" s="25">
        <f t="shared" si="16"/>
        <v>26</v>
      </c>
    </row>
    <row r="390" spans="1:7">
      <c r="A390" s="193"/>
      <c r="B390" s="11" t="s">
        <v>27</v>
      </c>
      <c r="C390" s="6" t="s">
        <v>82</v>
      </c>
      <c r="D390" s="6" t="s">
        <v>66</v>
      </c>
      <c r="E390" s="24">
        <v>8</v>
      </c>
      <c r="F390" s="24">
        <v>16</v>
      </c>
      <c r="G390" s="25">
        <f t="shared" si="16"/>
        <v>24</v>
      </c>
    </row>
    <row r="391" spans="1:7">
      <c r="A391" s="193"/>
      <c r="B391" s="11" t="s">
        <v>27</v>
      </c>
      <c r="C391" s="6" t="s">
        <v>260</v>
      </c>
      <c r="D391" s="6" t="s">
        <v>66</v>
      </c>
      <c r="E391" s="24">
        <v>36</v>
      </c>
      <c r="F391" s="24">
        <v>12</v>
      </c>
      <c r="G391" s="25">
        <f t="shared" si="16"/>
        <v>48</v>
      </c>
    </row>
    <row r="392" spans="1:7">
      <c r="A392" s="193"/>
      <c r="B392" s="11" t="s">
        <v>27</v>
      </c>
      <c r="C392" s="6" t="s">
        <v>261</v>
      </c>
      <c r="D392" s="6" t="s">
        <v>66</v>
      </c>
      <c r="E392" s="24">
        <v>30</v>
      </c>
      <c r="F392" s="24">
        <v>12</v>
      </c>
      <c r="G392" s="25">
        <f t="shared" si="16"/>
        <v>42</v>
      </c>
    </row>
    <row r="393" spans="1:7">
      <c r="A393" s="193"/>
      <c r="B393" s="11" t="s">
        <v>27</v>
      </c>
      <c r="C393" s="6" t="s">
        <v>72</v>
      </c>
      <c r="D393" s="6" t="s">
        <v>66</v>
      </c>
      <c r="E393" s="24">
        <v>7</v>
      </c>
      <c r="F393" s="24">
        <v>16</v>
      </c>
      <c r="G393" s="25">
        <f t="shared" si="16"/>
        <v>23</v>
      </c>
    </row>
    <row r="394" spans="1:7">
      <c r="A394" s="193"/>
      <c r="B394" s="11" t="s">
        <v>27</v>
      </c>
      <c r="C394" s="6" t="s">
        <v>73</v>
      </c>
      <c r="D394" s="6" t="s">
        <v>66</v>
      </c>
      <c r="E394" s="24">
        <v>20</v>
      </c>
      <c r="F394" s="24">
        <v>16</v>
      </c>
      <c r="G394" s="25">
        <f t="shared" si="16"/>
        <v>36</v>
      </c>
    </row>
    <row r="395" spans="1:7">
      <c r="A395" s="193"/>
      <c r="B395" s="11" t="s">
        <v>27</v>
      </c>
      <c r="C395" s="6" t="s">
        <v>262</v>
      </c>
      <c r="D395" s="6" t="s">
        <v>66</v>
      </c>
      <c r="E395" s="24">
        <v>40</v>
      </c>
      <c r="F395" s="24">
        <v>12</v>
      </c>
      <c r="G395" s="25">
        <f t="shared" si="16"/>
        <v>52</v>
      </c>
    </row>
    <row r="396" spans="1:7">
      <c r="A396" s="193"/>
      <c r="B396" s="11" t="s">
        <v>27</v>
      </c>
      <c r="C396" s="6" t="s">
        <v>263</v>
      </c>
      <c r="D396" s="6" t="s">
        <v>66</v>
      </c>
      <c r="E396" s="24">
        <v>4</v>
      </c>
      <c r="F396" s="24">
        <v>12</v>
      </c>
      <c r="G396" s="25">
        <f t="shared" si="16"/>
        <v>16</v>
      </c>
    </row>
    <row r="397" spans="1:7">
      <c r="A397" s="193"/>
      <c r="B397" s="11" t="s">
        <v>27</v>
      </c>
      <c r="C397" s="6" t="s">
        <v>264</v>
      </c>
      <c r="D397" s="6"/>
      <c r="E397" s="24">
        <v>5</v>
      </c>
      <c r="F397" s="24">
        <v>18</v>
      </c>
      <c r="G397" s="25">
        <f t="shared" si="16"/>
        <v>23</v>
      </c>
    </row>
    <row r="398" spans="1:7">
      <c r="A398" s="193"/>
      <c r="B398" s="72" t="s">
        <v>27</v>
      </c>
      <c r="C398" s="6" t="s">
        <v>196</v>
      </c>
      <c r="D398" s="6" t="s">
        <v>66</v>
      </c>
      <c r="E398" s="24">
        <v>2</v>
      </c>
      <c r="F398" s="24">
        <v>10</v>
      </c>
      <c r="G398" s="25">
        <f t="shared" si="16"/>
        <v>12</v>
      </c>
    </row>
    <row r="399" spans="1:7">
      <c r="A399" s="193"/>
      <c r="B399" s="73" t="s">
        <v>27</v>
      </c>
      <c r="C399" s="6" t="s">
        <v>446</v>
      </c>
      <c r="D399" s="6" t="s">
        <v>66</v>
      </c>
      <c r="E399" s="24">
        <v>2</v>
      </c>
      <c r="F399" s="24">
        <v>10</v>
      </c>
      <c r="G399" s="25">
        <f t="shared" ref="G399" si="17">E399+F399</f>
        <v>12</v>
      </c>
    </row>
    <row r="400" spans="1:7">
      <c r="A400" s="149"/>
      <c r="B400" s="68"/>
      <c r="C400" s="9"/>
      <c r="D400" s="9"/>
      <c r="E400" s="69"/>
      <c r="F400" s="69"/>
      <c r="G400" s="70"/>
    </row>
    <row r="402" spans="1:7">
      <c r="A402" s="147"/>
      <c r="B402" s="29" t="s">
        <v>469</v>
      </c>
      <c r="C402" s="29" t="s">
        <v>470</v>
      </c>
      <c r="D402" s="29" t="s">
        <v>471</v>
      </c>
      <c r="E402" s="30" t="s">
        <v>472</v>
      </c>
      <c r="F402" s="30" t="s">
        <v>473</v>
      </c>
      <c r="G402" s="31" t="s">
        <v>474</v>
      </c>
    </row>
    <row r="403" spans="1:7">
      <c r="A403" s="194" t="s">
        <v>475</v>
      </c>
      <c r="B403" s="11" t="s">
        <v>28</v>
      </c>
      <c r="C403" s="6" t="s">
        <v>188</v>
      </c>
      <c r="D403" s="6" t="s">
        <v>66</v>
      </c>
      <c r="E403" s="24"/>
      <c r="F403" s="24">
        <v>8</v>
      </c>
      <c r="G403" s="25">
        <f t="shared" ref="G403:G431" si="18">E403+F403</f>
        <v>8</v>
      </c>
    </row>
    <row r="404" spans="1:7">
      <c r="A404" s="194"/>
      <c r="B404" s="11" t="s">
        <v>28</v>
      </c>
      <c r="C404" s="6" t="s">
        <v>147</v>
      </c>
      <c r="D404" s="6" t="s">
        <v>66</v>
      </c>
      <c r="E404" s="24"/>
      <c r="F404" s="24">
        <v>8</v>
      </c>
      <c r="G404" s="25">
        <f t="shared" si="18"/>
        <v>8</v>
      </c>
    </row>
    <row r="405" spans="1:7">
      <c r="A405" s="194"/>
      <c r="B405" s="11" t="s">
        <v>28</v>
      </c>
      <c r="C405" s="6" t="s">
        <v>259</v>
      </c>
      <c r="D405" s="6" t="s">
        <v>66</v>
      </c>
      <c r="E405" s="24"/>
      <c r="F405" s="24">
        <v>10</v>
      </c>
      <c r="G405" s="25">
        <f t="shared" si="18"/>
        <v>10</v>
      </c>
    </row>
    <row r="406" spans="1:7">
      <c r="A406" s="191" t="s">
        <v>477</v>
      </c>
      <c r="B406" s="11" t="s">
        <v>28</v>
      </c>
      <c r="C406" s="6" t="s">
        <v>481</v>
      </c>
      <c r="D406" s="6" t="s">
        <v>66</v>
      </c>
      <c r="E406" s="24"/>
      <c r="F406" s="24">
        <v>20</v>
      </c>
      <c r="G406" s="25">
        <f t="shared" si="18"/>
        <v>20</v>
      </c>
    </row>
    <row r="407" spans="1:7">
      <c r="A407" s="191"/>
      <c r="B407" s="11" t="s">
        <v>28</v>
      </c>
      <c r="C407" s="6" t="s">
        <v>65</v>
      </c>
      <c r="D407" s="6" t="s">
        <v>66</v>
      </c>
      <c r="E407" s="24">
        <v>6</v>
      </c>
      <c r="F407" s="24">
        <v>6</v>
      </c>
      <c r="G407" s="25">
        <f t="shared" si="18"/>
        <v>12</v>
      </c>
    </row>
    <row r="408" spans="1:7">
      <c r="A408" s="191"/>
      <c r="B408" s="11" t="s">
        <v>28</v>
      </c>
      <c r="C408" s="6" t="s">
        <v>67</v>
      </c>
      <c r="D408" s="6" t="s">
        <v>66</v>
      </c>
      <c r="E408" s="24">
        <v>5</v>
      </c>
      <c r="F408" s="24">
        <v>6</v>
      </c>
      <c r="G408" s="25">
        <f t="shared" si="18"/>
        <v>11</v>
      </c>
    </row>
    <row r="409" spans="1:7">
      <c r="A409" s="191"/>
      <c r="B409" s="11" t="s">
        <v>28</v>
      </c>
      <c r="C409" s="6" t="s">
        <v>68</v>
      </c>
      <c r="D409" s="6" t="s">
        <v>66</v>
      </c>
      <c r="E409" s="24">
        <v>4</v>
      </c>
      <c r="F409" s="24">
        <v>6</v>
      </c>
      <c r="G409" s="25">
        <f t="shared" si="18"/>
        <v>10</v>
      </c>
    </row>
    <row r="410" spans="1:7">
      <c r="A410" s="191"/>
      <c r="B410" s="11" t="s">
        <v>28</v>
      </c>
      <c r="C410" s="6" t="s">
        <v>193</v>
      </c>
      <c r="D410" s="6" t="s">
        <v>66</v>
      </c>
      <c r="E410" s="24">
        <v>4</v>
      </c>
      <c r="F410" s="24">
        <v>6</v>
      </c>
      <c r="G410" s="25">
        <f t="shared" si="18"/>
        <v>10</v>
      </c>
    </row>
    <row r="411" spans="1:7">
      <c r="A411" s="195" t="s">
        <v>480</v>
      </c>
      <c r="B411" s="11" t="s">
        <v>28</v>
      </c>
      <c r="C411" s="6" t="s">
        <v>194</v>
      </c>
      <c r="D411" s="6" t="s">
        <v>66</v>
      </c>
      <c r="E411" s="24">
        <v>3</v>
      </c>
      <c r="F411" s="24">
        <v>6</v>
      </c>
      <c r="G411" s="25">
        <f t="shared" si="18"/>
        <v>9</v>
      </c>
    </row>
    <row r="412" spans="1:7">
      <c r="A412" s="196"/>
      <c r="B412" s="11" t="s">
        <v>28</v>
      </c>
      <c r="C412" s="6" t="s">
        <v>69</v>
      </c>
      <c r="D412" s="6" t="s">
        <v>66</v>
      </c>
      <c r="E412" s="24">
        <v>10</v>
      </c>
      <c r="F412" s="24">
        <v>10</v>
      </c>
      <c r="G412" s="25">
        <f t="shared" si="18"/>
        <v>20</v>
      </c>
    </row>
    <row r="413" spans="1:7">
      <c r="A413" s="196"/>
      <c r="B413" s="11" t="s">
        <v>28</v>
      </c>
      <c r="C413" s="6" t="s">
        <v>136</v>
      </c>
      <c r="D413" s="6" t="s">
        <v>66</v>
      </c>
      <c r="E413" s="24">
        <v>4</v>
      </c>
      <c r="F413" s="24">
        <v>10</v>
      </c>
      <c r="G413" s="25">
        <f t="shared" si="18"/>
        <v>14</v>
      </c>
    </row>
    <row r="414" spans="1:7">
      <c r="A414" s="196"/>
      <c r="B414" s="11" t="s">
        <v>28</v>
      </c>
      <c r="C414" s="6" t="s">
        <v>71</v>
      </c>
      <c r="D414" s="6" t="s">
        <v>66</v>
      </c>
      <c r="E414" s="24">
        <v>8</v>
      </c>
      <c r="F414" s="24">
        <v>10</v>
      </c>
      <c r="G414" s="25">
        <f t="shared" si="18"/>
        <v>18</v>
      </c>
    </row>
    <row r="415" spans="1:7">
      <c r="A415" s="196"/>
      <c r="B415" s="11" t="s">
        <v>28</v>
      </c>
      <c r="C415" s="6" t="s">
        <v>258</v>
      </c>
      <c r="D415" s="6" t="s">
        <v>66</v>
      </c>
      <c r="E415" s="24">
        <v>10</v>
      </c>
      <c r="F415" s="24">
        <v>13</v>
      </c>
      <c r="G415" s="25">
        <f t="shared" si="18"/>
        <v>23</v>
      </c>
    </row>
    <row r="416" spans="1:7">
      <c r="A416" s="196"/>
      <c r="B416" s="11" t="s">
        <v>28</v>
      </c>
      <c r="C416" s="6" t="s">
        <v>135</v>
      </c>
      <c r="D416" s="6" t="s">
        <v>66</v>
      </c>
      <c r="E416" s="24">
        <v>4</v>
      </c>
      <c r="F416" s="24">
        <v>14</v>
      </c>
      <c r="G416" s="25">
        <f t="shared" si="18"/>
        <v>18</v>
      </c>
    </row>
    <row r="417" spans="1:7">
      <c r="A417" s="196"/>
      <c r="B417" s="11" t="s">
        <v>28</v>
      </c>
      <c r="C417" s="6" t="s">
        <v>137</v>
      </c>
      <c r="D417" s="6" t="s">
        <v>66</v>
      </c>
      <c r="E417" s="24">
        <v>16</v>
      </c>
      <c r="F417" s="24">
        <v>14</v>
      </c>
      <c r="G417" s="25">
        <f t="shared" si="18"/>
        <v>30</v>
      </c>
    </row>
    <row r="418" spans="1:7">
      <c r="A418" s="196"/>
      <c r="B418" s="11" t="s">
        <v>28</v>
      </c>
      <c r="C418" s="6" t="s">
        <v>74</v>
      </c>
      <c r="D418" s="6" t="s">
        <v>66</v>
      </c>
      <c r="E418" s="24">
        <v>4</v>
      </c>
      <c r="F418" s="24">
        <v>14</v>
      </c>
      <c r="G418" s="25">
        <f t="shared" si="18"/>
        <v>18</v>
      </c>
    </row>
    <row r="419" spans="1:7">
      <c r="A419" s="196"/>
      <c r="B419" s="11" t="s">
        <v>28</v>
      </c>
      <c r="C419" s="6" t="s">
        <v>96</v>
      </c>
      <c r="D419" s="6" t="s">
        <v>66</v>
      </c>
      <c r="E419" s="24">
        <v>3</v>
      </c>
      <c r="F419" s="24">
        <v>16</v>
      </c>
      <c r="G419" s="25">
        <f t="shared" si="18"/>
        <v>19</v>
      </c>
    </row>
    <row r="420" spans="1:7">
      <c r="A420" s="196"/>
      <c r="B420" s="11" t="s">
        <v>28</v>
      </c>
      <c r="C420" s="6" t="s">
        <v>138</v>
      </c>
      <c r="D420" s="6" t="s">
        <v>66</v>
      </c>
      <c r="E420" s="24">
        <v>12</v>
      </c>
      <c r="F420" s="24">
        <v>14</v>
      </c>
      <c r="G420" s="25">
        <f t="shared" si="18"/>
        <v>26</v>
      </c>
    </row>
    <row r="421" spans="1:7">
      <c r="A421" s="196"/>
      <c r="B421" s="11" t="s">
        <v>28</v>
      </c>
      <c r="C421" s="6" t="s">
        <v>82</v>
      </c>
      <c r="D421" s="6" t="s">
        <v>66</v>
      </c>
      <c r="E421" s="24">
        <v>8</v>
      </c>
      <c r="F421" s="24">
        <v>16</v>
      </c>
      <c r="G421" s="25">
        <f t="shared" si="18"/>
        <v>24</v>
      </c>
    </row>
    <row r="422" spans="1:7">
      <c r="A422" s="196"/>
      <c r="B422" s="11" t="s">
        <v>28</v>
      </c>
      <c r="C422" s="6" t="s">
        <v>260</v>
      </c>
      <c r="D422" s="6" t="s">
        <v>66</v>
      </c>
      <c r="E422" s="24">
        <v>36</v>
      </c>
      <c r="F422" s="24">
        <v>12</v>
      </c>
      <c r="G422" s="25">
        <f t="shared" si="18"/>
        <v>48</v>
      </c>
    </row>
    <row r="423" spans="1:7">
      <c r="A423" s="196"/>
      <c r="B423" s="11" t="s">
        <v>28</v>
      </c>
      <c r="C423" s="6" t="s">
        <v>261</v>
      </c>
      <c r="D423" s="6" t="s">
        <v>66</v>
      </c>
      <c r="E423" s="24">
        <v>30</v>
      </c>
      <c r="F423" s="24">
        <v>12</v>
      </c>
      <c r="G423" s="25">
        <f t="shared" si="18"/>
        <v>42</v>
      </c>
    </row>
    <row r="424" spans="1:7">
      <c r="A424" s="196"/>
      <c r="B424" s="11" t="s">
        <v>28</v>
      </c>
      <c r="C424" s="6" t="s">
        <v>195</v>
      </c>
      <c r="D424" s="6" t="s">
        <v>66</v>
      </c>
      <c r="E424" s="24">
        <v>25</v>
      </c>
      <c r="F424" s="24">
        <v>12</v>
      </c>
      <c r="G424" s="25">
        <f t="shared" si="18"/>
        <v>37</v>
      </c>
    </row>
    <row r="425" spans="1:7">
      <c r="A425" s="196"/>
      <c r="B425" s="11" t="s">
        <v>28</v>
      </c>
      <c r="C425" s="6" t="s">
        <v>72</v>
      </c>
      <c r="D425" s="6" t="s">
        <v>66</v>
      </c>
      <c r="E425" s="24">
        <v>7</v>
      </c>
      <c r="F425" s="24">
        <v>16</v>
      </c>
      <c r="G425" s="25">
        <f t="shared" si="18"/>
        <v>23</v>
      </c>
    </row>
    <row r="426" spans="1:7">
      <c r="A426" s="196"/>
      <c r="B426" s="11" t="s">
        <v>28</v>
      </c>
      <c r="C426" s="6" t="s">
        <v>73</v>
      </c>
      <c r="D426" s="6" t="s">
        <v>66</v>
      </c>
      <c r="E426" s="24">
        <v>20</v>
      </c>
      <c r="F426" s="24">
        <v>16</v>
      </c>
      <c r="G426" s="25">
        <f t="shared" si="18"/>
        <v>36</v>
      </c>
    </row>
    <row r="427" spans="1:7">
      <c r="A427" s="196"/>
      <c r="B427" s="72" t="s">
        <v>28</v>
      </c>
      <c r="C427" s="6" t="s">
        <v>262</v>
      </c>
      <c r="D427" s="6" t="s">
        <v>66</v>
      </c>
      <c r="E427" s="24">
        <v>40</v>
      </c>
      <c r="F427" s="24">
        <v>12</v>
      </c>
      <c r="G427" s="25">
        <f t="shared" si="18"/>
        <v>52</v>
      </c>
    </row>
    <row r="428" spans="1:7">
      <c r="A428" s="196"/>
      <c r="B428" s="72" t="s">
        <v>28</v>
      </c>
      <c r="C428" s="6" t="s">
        <v>263</v>
      </c>
      <c r="D428" s="6" t="s">
        <v>66</v>
      </c>
      <c r="E428" s="24">
        <v>4</v>
      </c>
      <c r="F428" s="24">
        <v>12</v>
      </c>
      <c r="G428" s="25">
        <f t="shared" si="18"/>
        <v>16</v>
      </c>
    </row>
    <row r="429" spans="1:7">
      <c r="A429" s="196"/>
      <c r="B429" s="72" t="s">
        <v>28</v>
      </c>
      <c r="C429" s="6" t="s">
        <v>264</v>
      </c>
      <c r="D429" s="6"/>
      <c r="E429" s="8">
        <v>5</v>
      </c>
      <c r="F429" s="24">
        <v>18</v>
      </c>
      <c r="G429" s="25">
        <f t="shared" si="18"/>
        <v>23</v>
      </c>
    </row>
    <row r="430" spans="1:7">
      <c r="A430" s="196"/>
      <c r="B430" s="72" t="s">
        <v>28</v>
      </c>
      <c r="C430" s="6" t="s">
        <v>196</v>
      </c>
      <c r="D430" s="6" t="s">
        <v>66</v>
      </c>
      <c r="E430" s="24">
        <v>2</v>
      </c>
      <c r="F430" s="24">
        <v>10</v>
      </c>
      <c r="G430" s="25">
        <f t="shared" si="18"/>
        <v>12</v>
      </c>
    </row>
    <row r="431" spans="1:7">
      <c r="A431" s="197"/>
      <c r="B431" s="72" t="s">
        <v>28</v>
      </c>
      <c r="C431" s="6" t="s">
        <v>73</v>
      </c>
      <c r="D431" s="6" t="s">
        <v>66</v>
      </c>
      <c r="E431" s="24">
        <v>25</v>
      </c>
      <c r="F431" s="24">
        <v>13</v>
      </c>
      <c r="G431" s="25">
        <f t="shared" si="18"/>
        <v>38</v>
      </c>
    </row>
    <row r="432" spans="1:7">
      <c r="A432" s="149"/>
      <c r="B432" s="68"/>
      <c r="C432" s="140"/>
      <c r="D432" s="140"/>
      <c r="E432" s="141"/>
      <c r="F432" s="141"/>
      <c r="G432" s="70"/>
    </row>
    <row r="433" spans="1:7">
      <c r="C433" s="142"/>
      <c r="D433" s="142"/>
      <c r="E433" s="143"/>
      <c r="F433" s="143"/>
    </row>
    <row r="434" spans="1:7">
      <c r="A434" s="147"/>
      <c r="B434" s="29" t="s">
        <v>469</v>
      </c>
      <c r="C434" s="29" t="s">
        <v>470</v>
      </c>
      <c r="D434" s="29" t="s">
        <v>471</v>
      </c>
      <c r="E434" s="30" t="s">
        <v>472</v>
      </c>
      <c r="F434" s="30" t="s">
        <v>473</v>
      </c>
      <c r="G434" s="31" t="s">
        <v>474</v>
      </c>
    </row>
    <row r="435" spans="1:7">
      <c r="A435" s="194" t="s">
        <v>475</v>
      </c>
      <c r="B435" s="33" t="s">
        <v>24</v>
      </c>
      <c r="C435" s="6" t="s">
        <v>188</v>
      </c>
      <c r="D435" s="6" t="s">
        <v>66</v>
      </c>
      <c r="E435" s="24"/>
      <c r="F435" s="24">
        <v>6</v>
      </c>
      <c r="G435" s="25">
        <f t="shared" ref="G435:G463" si="19">E435+F435</f>
        <v>6</v>
      </c>
    </row>
    <row r="436" spans="1:7">
      <c r="A436" s="194"/>
      <c r="B436" s="33" t="s">
        <v>24</v>
      </c>
      <c r="C436" s="6" t="s">
        <v>147</v>
      </c>
      <c r="D436" s="6" t="s">
        <v>66</v>
      </c>
      <c r="E436" s="24"/>
      <c r="F436" s="24">
        <v>6</v>
      </c>
      <c r="G436" s="25">
        <f t="shared" si="19"/>
        <v>6</v>
      </c>
    </row>
    <row r="437" spans="1:7">
      <c r="A437" s="194"/>
      <c r="B437" s="33" t="s">
        <v>24</v>
      </c>
      <c r="C437" s="6" t="s">
        <v>134</v>
      </c>
      <c r="D437" s="6" t="s">
        <v>66</v>
      </c>
      <c r="E437" s="24"/>
      <c r="F437" s="24">
        <v>10</v>
      </c>
      <c r="G437" s="25">
        <f t="shared" si="19"/>
        <v>10</v>
      </c>
    </row>
    <row r="438" spans="1:7">
      <c r="A438" s="194"/>
      <c r="B438" s="33" t="s">
        <v>24</v>
      </c>
      <c r="C438" s="6" t="s">
        <v>481</v>
      </c>
      <c r="D438" s="6" t="s">
        <v>66</v>
      </c>
      <c r="E438" s="24"/>
      <c r="F438" s="24">
        <v>18</v>
      </c>
      <c r="G438" s="25">
        <f t="shared" si="19"/>
        <v>18</v>
      </c>
    </row>
    <row r="439" spans="1:7">
      <c r="A439" s="191" t="s">
        <v>477</v>
      </c>
      <c r="B439" s="33" t="s">
        <v>24</v>
      </c>
      <c r="C439" s="6" t="s">
        <v>65</v>
      </c>
      <c r="D439" s="6" t="s">
        <v>66</v>
      </c>
      <c r="E439" s="24">
        <v>12</v>
      </c>
      <c r="F439" s="24">
        <v>6</v>
      </c>
      <c r="G439" s="25">
        <f t="shared" si="19"/>
        <v>18</v>
      </c>
    </row>
    <row r="440" spans="1:7">
      <c r="A440" s="191"/>
      <c r="B440" s="33" t="s">
        <v>24</v>
      </c>
      <c r="C440" s="6" t="s">
        <v>67</v>
      </c>
      <c r="D440" s="6" t="s">
        <v>66</v>
      </c>
      <c r="E440" s="24">
        <v>4</v>
      </c>
      <c r="F440" s="24">
        <v>6</v>
      </c>
      <c r="G440" s="25">
        <f t="shared" si="19"/>
        <v>10</v>
      </c>
    </row>
    <row r="441" spans="1:7">
      <c r="A441" s="191"/>
      <c r="B441" s="33" t="s">
        <v>24</v>
      </c>
      <c r="C441" s="6" t="s">
        <v>193</v>
      </c>
      <c r="D441" s="6" t="s">
        <v>66</v>
      </c>
      <c r="E441" s="24">
        <v>2</v>
      </c>
      <c r="F441" s="24">
        <v>6</v>
      </c>
      <c r="G441" s="25">
        <f t="shared" si="19"/>
        <v>8</v>
      </c>
    </row>
    <row r="442" spans="1:7">
      <c r="A442" s="191"/>
      <c r="B442" s="33" t="s">
        <v>24</v>
      </c>
      <c r="C442" s="6" t="s">
        <v>194</v>
      </c>
      <c r="D442" s="6" t="s">
        <v>66</v>
      </c>
      <c r="E442" s="24">
        <v>2</v>
      </c>
      <c r="F442" s="24">
        <v>6</v>
      </c>
      <c r="G442" s="25">
        <f t="shared" si="19"/>
        <v>8</v>
      </c>
    </row>
    <row r="443" spans="1:7">
      <c r="A443" s="191"/>
      <c r="B443" s="33" t="s">
        <v>24</v>
      </c>
      <c r="C443" s="6" t="s">
        <v>143</v>
      </c>
      <c r="D443" s="6" t="s">
        <v>66</v>
      </c>
      <c r="E443" s="24">
        <v>4</v>
      </c>
      <c r="F443" s="24">
        <v>6</v>
      </c>
      <c r="G443" s="25">
        <f t="shared" si="19"/>
        <v>10</v>
      </c>
    </row>
    <row r="444" spans="1:7">
      <c r="A444" s="191"/>
      <c r="B444" s="33" t="s">
        <v>24</v>
      </c>
      <c r="C444" s="6" t="s">
        <v>144</v>
      </c>
      <c r="D444" s="6" t="s">
        <v>66</v>
      </c>
      <c r="E444" s="24">
        <v>2</v>
      </c>
      <c r="F444" s="24">
        <v>6</v>
      </c>
      <c r="G444" s="25">
        <f t="shared" si="19"/>
        <v>8</v>
      </c>
    </row>
    <row r="445" spans="1:7">
      <c r="A445" s="191" t="s">
        <v>480</v>
      </c>
      <c r="B445" s="33" t="s">
        <v>24</v>
      </c>
      <c r="C445" s="6" t="s">
        <v>69</v>
      </c>
      <c r="D445" s="6" t="s">
        <v>66</v>
      </c>
      <c r="E445" s="24">
        <v>15</v>
      </c>
      <c r="F445" s="24">
        <v>10</v>
      </c>
      <c r="G445" s="25">
        <f t="shared" si="19"/>
        <v>25</v>
      </c>
    </row>
    <row r="446" spans="1:7">
      <c r="A446" s="191"/>
      <c r="B446" s="33" t="s">
        <v>24</v>
      </c>
      <c r="C446" s="6" t="s">
        <v>197</v>
      </c>
      <c r="D446" s="6" t="s">
        <v>66</v>
      </c>
      <c r="E446" s="24">
        <v>10</v>
      </c>
      <c r="F446" s="24">
        <v>10</v>
      </c>
      <c r="G446" s="25">
        <f t="shared" si="19"/>
        <v>20</v>
      </c>
    </row>
    <row r="447" spans="1:7">
      <c r="A447" s="191"/>
      <c r="B447" s="33" t="s">
        <v>24</v>
      </c>
      <c r="C447" s="6" t="s">
        <v>136</v>
      </c>
      <c r="D447" s="6" t="s">
        <v>66</v>
      </c>
      <c r="E447" s="24">
        <v>4</v>
      </c>
      <c r="F447" s="24">
        <v>10</v>
      </c>
      <c r="G447" s="25">
        <f t="shared" si="19"/>
        <v>14</v>
      </c>
    </row>
    <row r="448" spans="1:7">
      <c r="A448" s="191"/>
      <c r="B448" s="33" t="s">
        <v>24</v>
      </c>
      <c r="C448" s="6" t="s">
        <v>71</v>
      </c>
      <c r="D448" s="6" t="s">
        <v>66</v>
      </c>
      <c r="E448" s="24">
        <v>7</v>
      </c>
      <c r="F448" s="24">
        <v>10</v>
      </c>
      <c r="G448" s="25">
        <f t="shared" si="19"/>
        <v>17</v>
      </c>
    </row>
    <row r="449" spans="1:7">
      <c r="A449" s="191"/>
      <c r="B449" s="33" t="s">
        <v>24</v>
      </c>
      <c r="C449" s="6" t="s">
        <v>96</v>
      </c>
      <c r="D449" s="6" t="s">
        <v>66</v>
      </c>
      <c r="E449" s="24">
        <v>3</v>
      </c>
      <c r="F449" s="24">
        <v>10</v>
      </c>
      <c r="G449" s="25">
        <f t="shared" si="19"/>
        <v>13</v>
      </c>
    </row>
    <row r="450" spans="1:7">
      <c r="A450" s="191"/>
      <c r="B450" s="33" t="s">
        <v>24</v>
      </c>
      <c r="C450" s="6" t="s">
        <v>196</v>
      </c>
      <c r="D450" s="6" t="s">
        <v>66</v>
      </c>
      <c r="E450" s="24">
        <v>2</v>
      </c>
      <c r="F450" s="24">
        <v>10</v>
      </c>
      <c r="G450" s="25">
        <f t="shared" si="19"/>
        <v>12</v>
      </c>
    </row>
    <row r="451" spans="1:7">
      <c r="A451" s="191"/>
      <c r="B451" s="33" t="s">
        <v>24</v>
      </c>
      <c r="C451" s="6" t="s">
        <v>267</v>
      </c>
      <c r="D451" s="6"/>
      <c r="E451" s="24">
        <v>5</v>
      </c>
      <c r="F451" s="24">
        <v>18</v>
      </c>
      <c r="G451" s="25">
        <f t="shared" si="19"/>
        <v>23</v>
      </c>
    </row>
    <row r="452" spans="1:7">
      <c r="A452" s="191"/>
      <c r="B452" s="33" t="s">
        <v>24</v>
      </c>
      <c r="C452" s="6" t="s">
        <v>192</v>
      </c>
      <c r="D452" s="6" t="s">
        <v>66</v>
      </c>
      <c r="E452" s="24"/>
      <c r="F452" s="24">
        <v>16</v>
      </c>
      <c r="G452" s="25">
        <f t="shared" si="19"/>
        <v>16</v>
      </c>
    </row>
    <row r="453" spans="1:7">
      <c r="A453" s="191"/>
      <c r="B453" s="33" t="s">
        <v>24</v>
      </c>
      <c r="C453" s="6" t="s">
        <v>135</v>
      </c>
      <c r="D453" s="6" t="s">
        <v>66</v>
      </c>
      <c r="E453" s="24">
        <v>3</v>
      </c>
      <c r="F453" s="24">
        <v>14</v>
      </c>
      <c r="G453" s="25">
        <f t="shared" si="19"/>
        <v>17</v>
      </c>
    </row>
    <row r="454" spans="1:7">
      <c r="A454" s="191"/>
      <c r="B454" s="33" t="s">
        <v>24</v>
      </c>
      <c r="C454" s="6" t="s">
        <v>74</v>
      </c>
      <c r="D454" s="6" t="s">
        <v>66</v>
      </c>
      <c r="E454" s="24">
        <v>3</v>
      </c>
      <c r="F454" s="24">
        <v>14</v>
      </c>
      <c r="G454" s="25">
        <f t="shared" si="19"/>
        <v>17</v>
      </c>
    </row>
    <row r="455" spans="1:7">
      <c r="A455" s="191"/>
      <c r="B455" s="33" t="s">
        <v>24</v>
      </c>
      <c r="C455" s="6" t="s">
        <v>258</v>
      </c>
      <c r="D455" s="6" t="s">
        <v>66</v>
      </c>
      <c r="E455" s="24">
        <v>10</v>
      </c>
      <c r="F455" s="24">
        <v>13</v>
      </c>
      <c r="G455" s="25">
        <f t="shared" si="19"/>
        <v>23</v>
      </c>
    </row>
    <row r="456" spans="1:7">
      <c r="A456" s="191"/>
      <c r="B456" s="33" t="s">
        <v>24</v>
      </c>
      <c r="C456" s="6" t="s">
        <v>138</v>
      </c>
      <c r="D456" s="6" t="s">
        <v>66</v>
      </c>
      <c r="E456" s="24">
        <v>12</v>
      </c>
      <c r="F456" s="24">
        <v>14</v>
      </c>
      <c r="G456" s="25">
        <f t="shared" si="19"/>
        <v>26</v>
      </c>
    </row>
    <row r="457" spans="1:7">
      <c r="A457" s="191"/>
      <c r="B457" s="33" t="s">
        <v>24</v>
      </c>
      <c r="C457" s="6" t="s">
        <v>140</v>
      </c>
      <c r="D457" s="6" t="s">
        <v>66</v>
      </c>
      <c r="E457" s="24">
        <v>25</v>
      </c>
      <c r="F457" s="24">
        <v>14</v>
      </c>
      <c r="G457" s="25">
        <f t="shared" si="19"/>
        <v>39</v>
      </c>
    </row>
    <row r="458" spans="1:7">
      <c r="A458" s="191"/>
      <c r="B458" s="33" t="s">
        <v>24</v>
      </c>
      <c r="C458" s="6" t="s">
        <v>82</v>
      </c>
      <c r="D458" s="6" t="s">
        <v>66</v>
      </c>
      <c r="E458" s="24">
        <v>8</v>
      </c>
      <c r="F458" s="24">
        <v>16</v>
      </c>
      <c r="G458" s="25">
        <f t="shared" si="19"/>
        <v>24</v>
      </c>
    </row>
    <row r="459" spans="1:7">
      <c r="A459" s="191"/>
      <c r="B459" s="33" t="s">
        <v>24</v>
      </c>
      <c r="C459" s="6" t="s">
        <v>265</v>
      </c>
      <c r="D459" s="6" t="s">
        <v>66</v>
      </c>
      <c r="E459" s="24">
        <v>65</v>
      </c>
      <c r="F459" s="24">
        <v>12</v>
      </c>
      <c r="G459" s="25">
        <f t="shared" si="19"/>
        <v>77</v>
      </c>
    </row>
    <row r="460" spans="1:7">
      <c r="A460" s="191"/>
      <c r="B460" s="33" t="s">
        <v>24</v>
      </c>
      <c r="C460" s="6" t="s">
        <v>266</v>
      </c>
      <c r="D460" s="6" t="s">
        <v>66</v>
      </c>
      <c r="E460" s="24">
        <v>25</v>
      </c>
      <c r="F460" s="24">
        <v>12</v>
      </c>
      <c r="G460" s="25">
        <f t="shared" si="19"/>
        <v>37</v>
      </c>
    </row>
    <row r="461" spans="1:7">
      <c r="A461" s="191"/>
      <c r="B461" s="33" t="s">
        <v>24</v>
      </c>
      <c r="C461" s="6" t="s">
        <v>195</v>
      </c>
      <c r="D461" s="6" t="s">
        <v>66</v>
      </c>
      <c r="E461" s="24">
        <v>35</v>
      </c>
      <c r="F461" s="24">
        <v>12</v>
      </c>
      <c r="G461" s="25">
        <f t="shared" si="19"/>
        <v>47</v>
      </c>
    </row>
    <row r="462" spans="1:7">
      <c r="A462" s="191"/>
      <c r="B462" s="33" t="s">
        <v>24</v>
      </c>
      <c r="C462" s="6" t="s">
        <v>72</v>
      </c>
      <c r="D462" s="6" t="s">
        <v>66</v>
      </c>
      <c r="E462" s="24">
        <v>10</v>
      </c>
      <c r="F462" s="24">
        <v>13</v>
      </c>
      <c r="G462" s="25">
        <f t="shared" si="19"/>
        <v>23</v>
      </c>
    </row>
    <row r="463" spans="1:7">
      <c r="A463" s="191"/>
      <c r="B463" s="33" t="s">
        <v>24</v>
      </c>
      <c r="C463" s="6" t="s">
        <v>73</v>
      </c>
      <c r="D463" s="6" t="s">
        <v>66</v>
      </c>
      <c r="E463" s="24">
        <v>35</v>
      </c>
      <c r="F463" s="24">
        <v>13</v>
      </c>
      <c r="G463" s="25">
        <f t="shared" si="19"/>
        <v>48</v>
      </c>
    </row>
    <row r="464" spans="1:7">
      <c r="A464" s="150"/>
      <c r="B464" s="10"/>
      <c r="C464" s="10"/>
      <c r="D464" s="10"/>
    </row>
    <row r="466" spans="1:7">
      <c r="A466" s="147"/>
      <c r="B466" s="29" t="s">
        <v>469</v>
      </c>
      <c r="C466" s="29" t="s">
        <v>470</v>
      </c>
      <c r="D466" s="29" t="s">
        <v>471</v>
      </c>
      <c r="E466" s="30" t="s">
        <v>472</v>
      </c>
      <c r="F466" s="30" t="s">
        <v>473</v>
      </c>
      <c r="G466" s="31" t="s">
        <v>474</v>
      </c>
    </row>
    <row r="467" spans="1:7">
      <c r="A467" s="194" t="s">
        <v>475</v>
      </c>
      <c r="B467" s="11" t="s">
        <v>164</v>
      </c>
      <c r="C467" s="6" t="s">
        <v>188</v>
      </c>
      <c r="D467" s="6" t="s">
        <v>66</v>
      </c>
      <c r="E467" s="34"/>
      <c r="F467" s="24">
        <v>8</v>
      </c>
      <c r="G467" s="35">
        <f t="shared" ref="G467:G489" si="20">F467+E467</f>
        <v>8</v>
      </c>
    </row>
    <row r="468" spans="1:7">
      <c r="A468" s="194"/>
      <c r="B468" s="11" t="s">
        <v>164</v>
      </c>
      <c r="C468" s="6" t="s">
        <v>147</v>
      </c>
      <c r="D468" s="6" t="s">
        <v>66</v>
      </c>
      <c r="E468" s="34"/>
      <c r="F468" s="24">
        <v>8</v>
      </c>
      <c r="G468" s="35">
        <f t="shared" si="20"/>
        <v>8</v>
      </c>
    </row>
    <row r="469" spans="1:7">
      <c r="A469" s="194"/>
      <c r="B469" s="11" t="s">
        <v>164</v>
      </c>
      <c r="C469" s="6" t="s">
        <v>481</v>
      </c>
      <c r="D469" s="6" t="s">
        <v>66</v>
      </c>
      <c r="E469" s="34"/>
      <c r="F469" s="24">
        <v>20</v>
      </c>
      <c r="G469" s="35">
        <f t="shared" si="20"/>
        <v>20</v>
      </c>
    </row>
    <row r="470" spans="1:7">
      <c r="A470" s="191" t="s">
        <v>477</v>
      </c>
      <c r="B470" s="11" t="s">
        <v>164</v>
      </c>
      <c r="C470" s="6" t="s">
        <v>201</v>
      </c>
      <c r="D470" s="6" t="s">
        <v>66</v>
      </c>
      <c r="E470" s="34">
        <v>4</v>
      </c>
      <c r="F470" s="24">
        <v>10</v>
      </c>
      <c r="G470" s="35">
        <f t="shared" si="20"/>
        <v>14</v>
      </c>
    </row>
    <row r="471" spans="1:7">
      <c r="A471" s="191"/>
      <c r="B471" s="11" t="s">
        <v>164</v>
      </c>
      <c r="C471" s="6" t="s">
        <v>202</v>
      </c>
      <c r="D471" s="6" t="s">
        <v>66</v>
      </c>
      <c r="E471" s="34">
        <v>3</v>
      </c>
      <c r="F471" s="24">
        <v>10</v>
      </c>
      <c r="G471" s="35">
        <f t="shared" si="20"/>
        <v>13</v>
      </c>
    </row>
    <row r="472" spans="1:7">
      <c r="A472" s="191"/>
      <c r="B472" s="11" t="s">
        <v>164</v>
      </c>
      <c r="C472" s="6" t="s">
        <v>203</v>
      </c>
      <c r="D472" s="6" t="s">
        <v>66</v>
      </c>
      <c r="E472" s="34">
        <v>4</v>
      </c>
      <c r="F472" s="24">
        <v>10</v>
      </c>
      <c r="G472" s="35">
        <f t="shared" si="20"/>
        <v>14</v>
      </c>
    </row>
    <row r="473" spans="1:7">
      <c r="A473" s="191" t="s">
        <v>480</v>
      </c>
      <c r="B473" s="11" t="s">
        <v>164</v>
      </c>
      <c r="C473" s="6" t="s">
        <v>204</v>
      </c>
      <c r="D473" s="6" t="s">
        <v>66</v>
      </c>
      <c r="E473" s="34">
        <v>7</v>
      </c>
      <c r="F473" s="24">
        <v>14</v>
      </c>
      <c r="G473" s="35">
        <f t="shared" si="20"/>
        <v>21</v>
      </c>
    </row>
    <row r="474" spans="1:7">
      <c r="A474" s="191"/>
      <c r="B474" s="11" t="s">
        <v>164</v>
      </c>
      <c r="C474" s="6" t="s">
        <v>205</v>
      </c>
      <c r="D474" s="6" t="s">
        <v>66</v>
      </c>
      <c r="E474" s="34">
        <v>2</v>
      </c>
      <c r="F474" s="24">
        <v>14</v>
      </c>
      <c r="G474" s="35">
        <f t="shared" si="20"/>
        <v>16</v>
      </c>
    </row>
    <row r="475" spans="1:7">
      <c r="A475" s="191"/>
      <c r="B475" s="11" t="s">
        <v>206</v>
      </c>
      <c r="C475" s="6" t="s">
        <v>207</v>
      </c>
      <c r="D475" s="6" t="s">
        <v>66</v>
      </c>
      <c r="E475" s="34">
        <v>5</v>
      </c>
      <c r="F475" s="24">
        <v>14</v>
      </c>
      <c r="G475" s="35">
        <f t="shared" si="20"/>
        <v>19</v>
      </c>
    </row>
    <row r="476" spans="1:7">
      <c r="A476" s="191"/>
      <c r="B476" s="11" t="s">
        <v>164</v>
      </c>
      <c r="C476" s="6" t="s">
        <v>208</v>
      </c>
      <c r="D476" s="6" t="s">
        <v>66</v>
      </c>
      <c r="E476" s="34">
        <v>3</v>
      </c>
      <c r="F476" s="24">
        <v>14</v>
      </c>
      <c r="G476" s="35">
        <f t="shared" si="20"/>
        <v>17</v>
      </c>
    </row>
    <row r="477" spans="1:7">
      <c r="A477" s="191"/>
      <c r="B477" s="11" t="s">
        <v>164</v>
      </c>
      <c r="C477" s="6" t="s">
        <v>209</v>
      </c>
      <c r="D477" s="6" t="s">
        <v>66</v>
      </c>
      <c r="E477" s="34">
        <v>20</v>
      </c>
      <c r="F477" s="24">
        <v>12</v>
      </c>
      <c r="G477" s="35">
        <f t="shared" si="20"/>
        <v>32</v>
      </c>
    </row>
    <row r="478" spans="1:7">
      <c r="A478" s="191"/>
      <c r="B478" s="11" t="s">
        <v>164</v>
      </c>
      <c r="C478" s="6" t="s">
        <v>210</v>
      </c>
      <c r="D478" s="6" t="s">
        <v>66</v>
      </c>
      <c r="E478" s="34">
        <v>2</v>
      </c>
      <c r="F478" s="24">
        <v>14</v>
      </c>
      <c r="G478" s="35">
        <f t="shared" si="20"/>
        <v>16</v>
      </c>
    </row>
    <row r="479" spans="1:7">
      <c r="A479" s="191"/>
      <c r="B479" s="11" t="s">
        <v>164</v>
      </c>
      <c r="C479" s="6" t="s">
        <v>211</v>
      </c>
      <c r="D479" s="6" t="s">
        <v>66</v>
      </c>
      <c r="E479" s="34">
        <v>15</v>
      </c>
      <c r="F479" s="24">
        <v>14</v>
      </c>
      <c r="G479" s="35">
        <f t="shared" si="20"/>
        <v>29</v>
      </c>
    </row>
    <row r="480" spans="1:7">
      <c r="A480" s="191"/>
      <c r="B480" s="11" t="s">
        <v>164</v>
      </c>
      <c r="C480" s="6" t="s">
        <v>274</v>
      </c>
      <c r="D480" s="6"/>
      <c r="E480" s="34">
        <v>5</v>
      </c>
      <c r="F480" s="24">
        <v>18</v>
      </c>
      <c r="G480" s="35">
        <f t="shared" si="20"/>
        <v>23</v>
      </c>
    </row>
    <row r="481" spans="1:7">
      <c r="A481" s="191"/>
      <c r="B481" s="11" t="s">
        <v>164</v>
      </c>
      <c r="C481" s="6" t="s">
        <v>212</v>
      </c>
      <c r="D481" s="6" t="s">
        <v>66</v>
      </c>
      <c r="E481" s="34">
        <v>10</v>
      </c>
      <c r="F481" s="24">
        <v>13</v>
      </c>
      <c r="G481" s="35">
        <f t="shared" si="20"/>
        <v>23</v>
      </c>
    </row>
    <row r="482" spans="1:7">
      <c r="A482" s="191"/>
      <c r="B482" s="11" t="s">
        <v>164</v>
      </c>
      <c r="C482" s="6" t="s">
        <v>213</v>
      </c>
      <c r="D482" s="6" t="s">
        <v>66</v>
      </c>
      <c r="E482" s="34">
        <v>2</v>
      </c>
      <c r="F482" s="24">
        <v>14</v>
      </c>
      <c r="G482" s="35">
        <f t="shared" si="20"/>
        <v>16</v>
      </c>
    </row>
    <row r="483" spans="1:7">
      <c r="A483" s="191"/>
      <c r="B483" s="11" t="s">
        <v>164</v>
      </c>
      <c r="C483" s="6" t="s">
        <v>214</v>
      </c>
      <c r="D483" s="6" t="s">
        <v>66</v>
      </c>
      <c r="E483" s="34">
        <v>2</v>
      </c>
      <c r="F483" s="24">
        <v>16</v>
      </c>
      <c r="G483" s="35">
        <f t="shared" si="20"/>
        <v>18</v>
      </c>
    </row>
    <row r="484" spans="1:7">
      <c r="A484" s="191"/>
      <c r="B484" s="11" t="s">
        <v>164</v>
      </c>
      <c r="C484" s="6" t="s">
        <v>215</v>
      </c>
      <c r="D484" s="6" t="s">
        <v>66</v>
      </c>
      <c r="E484" s="34">
        <v>12</v>
      </c>
      <c r="F484" s="24">
        <v>14</v>
      </c>
      <c r="G484" s="35">
        <f t="shared" si="20"/>
        <v>26</v>
      </c>
    </row>
    <row r="485" spans="1:7">
      <c r="A485" s="191"/>
      <c r="B485" s="11" t="s">
        <v>164</v>
      </c>
      <c r="C485" s="6" t="s">
        <v>216</v>
      </c>
      <c r="D485" s="6" t="s">
        <v>66</v>
      </c>
      <c r="E485" s="34">
        <v>8</v>
      </c>
      <c r="F485" s="24">
        <v>16</v>
      </c>
      <c r="G485" s="35">
        <f t="shared" si="20"/>
        <v>24</v>
      </c>
    </row>
    <row r="486" spans="1:7">
      <c r="A486" s="191"/>
      <c r="B486" s="11" t="s">
        <v>164</v>
      </c>
      <c r="C486" s="6" t="s">
        <v>450</v>
      </c>
      <c r="D486" s="6" t="s">
        <v>66</v>
      </c>
      <c r="E486" s="36">
        <v>35</v>
      </c>
      <c r="F486" s="24">
        <v>12</v>
      </c>
      <c r="G486" s="35">
        <f t="shared" si="20"/>
        <v>47</v>
      </c>
    </row>
    <row r="487" spans="1:7">
      <c r="A487" s="191"/>
      <c r="B487" s="11" t="s">
        <v>164</v>
      </c>
      <c r="C487" s="6" t="s">
        <v>273</v>
      </c>
      <c r="D487" s="6" t="s">
        <v>66</v>
      </c>
      <c r="E487" s="36">
        <v>15</v>
      </c>
      <c r="F487" s="24">
        <v>12</v>
      </c>
      <c r="G487" s="35">
        <f t="shared" si="20"/>
        <v>27</v>
      </c>
    </row>
    <row r="488" spans="1:7">
      <c r="A488" s="191"/>
      <c r="B488" s="11" t="s">
        <v>164</v>
      </c>
      <c r="C488" s="6" t="s">
        <v>72</v>
      </c>
      <c r="D488" s="6" t="s">
        <v>66</v>
      </c>
      <c r="E488" s="34">
        <v>3.5</v>
      </c>
      <c r="F488" s="24">
        <v>16</v>
      </c>
      <c r="G488" s="35">
        <f t="shared" si="20"/>
        <v>19.5</v>
      </c>
    </row>
    <row r="489" spans="1:7">
      <c r="A489" s="191"/>
      <c r="B489" s="11" t="s">
        <v>164</v>
      </c>
      <c r="C489" s="6" t="s">
        <v>217</v>
      </c>
      <c r="D489" s="6" t="s">
        <v>66</v>
      </c>
      <c r="E489" s="34">
        <v>5</v>
      </c>
      <c r="F489" s="24">
        <v>16</v>
      </c>
      <c r="G489" s="35">
        <f t="shared" si="20"/>
        <v>21</v>
      </c>
    </row>
    <row r="490" spans="1:7">
      <c r="A490" s="191"/>
      <c r="B490" s="73" t="s">
        <v>164</v>
      </c>
      <c r="C490" s="6" t="s">
        <v>446</v>
      </c>
      <c r="D490" s="6" t="s">
        <v>66</v>
      </c>
      <c r="E490" s="24">
        <v>2</v>
      </c>
      <c r="F490" s="24">
        <v>10</v>
      </c>
      <c r="G490" s="25">
        <f t="shared" ref="G490:G491" si="21">E490+F490</f>
        <v>12</v>
      </c>
    </row>
    <row r="491" spans="1:7">
      <c r="A491" s="191"/>
      <c r="B491" s="144" t="s">
        <v>164</v>
      </c>
      <c r="C491" s="6" t="s">
        <v>286</v>
      </c>
      <c r="D491" s="6" t="s">
        <v>66</v>
      </c>
      <c r="E491" s="24">
        <v>12</v>
      </c>
      <c r="F491" s="24">
        <v>12</v>
      </c>
      <c r="G491" s="25">
        <f t="shared" si="21"/>
        <v>24</v>
      </c>
    </row>
    <row r="494" spans="1:7">
      <c r="A494" s="147"/>
      <c r="B494" s="29" t="s">
        <v>469</v>
      </c>
      <c r="C494" s="29" t="s">
        <v>470</v>
      </c>
      <c r="D494" s="29" t="s">
        <v>471</v>
      </c>
      <c r="E494" s="30" t="s">
        <v>472</v>
      </c>
      <c r="F494" s="30" t="s">
        <v>473</v>
      </c>
      <c r="G494" s="31" t="s">
        <v>474</v>
      </c>
    </row>
    <row r="495" spans="1:7">
      <c r="A495" s="194" t="s">
        <v>475</v>
      </c>
      <c r="B495" s="146" t="s">
        <v>468</v>
      </c>
      <c r="C495" s="6" t="s">
        <v>188</v>
      </c>
      <c r="D495" s="6" t="s">
        <v>66</v>
      </c>
      <c r="E495" s="34"/>
      <c r="F495" s="24">
        <v>8</v>
      </c>
      <c r="G495" s="35">
        <f t="shared" ref="G495:G517" si="22">F495+E495</f>
        <v>8</v>
      </c>
    </row>
    <row r="496" spans="1:7">
      <c r="A496" s="194"/>
      <c r="B496" s="146" t="s">
        <v>468</v>
      </c>
      <c r="C496" s="6" t="s">
        <v>147</v>
      </c>
      <c r="D496" s="6" t="s">
        <v>66</v>
      </c>
      <c r="E496" s="34"/>
      <c r="F496" s="24">
        <v>8</v>
      </c>
      <c r="G496" s="35">
        <f t="shared" si="22"/>
        <v>8</v>
      </c>
    </row>
    <row r="497" spans="1:7">
      <c r="A497" s="194"/>
      <c r="B497" s="146" t="s">
        <v>468</v>
      </c>
      <c r="C497" s="6" t="s">
        <v>481</v>
      </c>
      <c r="D497" s="6" t="s">
        <v>66</v>
      </c>
      <c r="E497" s="34"/>
      <c r="F497" s="24">
        <v>20</v>
      </c>
      <c r="G497" s="35">
        <f t="shared" si="22"/>
        <v>20</v>
      </c>
    </row>
    <row r="498" spans="1:7">
      <c r="A498" s="191" t="s">
        <v>477</v>
      </c>
      <c r="B498" s="146" t="s">
        <v>468</v>
      </c>
      <c r="C498" s="6" t="s">
        <v>201</v>
      </c>
      <c r="D498" s="6" t="s">
        <v>66</v>
      </c>
      <c r="E498" s="34">
        <v>4</v>
      </c>
      <c r="F498" s="24">
        <v>10</v>
      </c>
      <c r="G498" s="35">
        <f t="shared" si="22"/>
        <v>14</v>
      </c>
    </row>
    <row r="499" spans="1:7">
      <c r="A499" s="191"/>
      <c r="B499" s="146" t="s">
        <v>468</v>
      </c>
      <c r="C499" s="6" t="s">
        <v>202</v>
      </c>
      <c r="D499" s="6" t="s">
        <v>66</v>
      </c>
      <c r="E499" s="34">
        <v>3</v>
      </c>
      <c r="F499" s="24">
        <v>10</v>
      </c>
      <c r="G499" s="35">
        <f t="shared" si="22"/>
        <v>13</v>
      </c>
    </row>
    <row r="500" spans="1:7">
      <c r="A500" s="191"/>
      <c r="B500" s="146" t="s">
        <v>468</v>
      </c>
      <c r="C500" s="6" t="s">
        <v>203</v>
      </c>
      <c r="D500" s="6" t="s">
        <v>66</v>
      </c>
      <c r="E500" s="34">
        <v>4</v>
      </c>
      <c r="F500" s="24">
        <v>10</v>
      </c>
      <c r="G500" s="35">
        <f t="shared" si="22"/>
        <v>14</v>
      </c>
    </row>
    <row r="501" spans="1:7">
      <c r="A501" s="191" t="s">
        <v>480</v>
      </c>
      <c r="B501" s="146" t="s">
        <v>468</v>
      </c>
      <c r="C501" s="6" t="s">
        <v>204</v>
      </c>
      <c r="D501" s="6" t="s">
        <v>66</v>
      </c>
      <c r="E501" s="34">
        <v>7</v>
      </c>
      <c r="F501" s="24">
        <v>14</v>
      </c>
      <c r="G501" s="35">
        <f t="shared" si="22"/>
        <v>21</v>
      </c>
    </row>
    <row r="502" spans="1:7">
      <c r="A502" s="191"/>
      <c r="B502" s="146" t="s">
        <v>468</v>
      </c>
      <c r="C502" s="6" t="s">
        <v>205</v>
      </c>
      <c r="D502" s="6" t="s">
        <v>66</v>
      </c>
      <c r="E502" s="34">
        <v>2</v>
      </c>
      <c r="F502" s="24">
        <v>14</v>
      </c>
      <c r="G502" s="35">
        <f t="shared" si="22"/>
        <v>16</v>
      </c>
    </row>
    <row r="503" spans="1:7">
      <c r="A503" s="191"/>
      <c r="B503" s="146" t="s">
        <v>468</v>
      </c>
      <c r="C503" s="6" t="s">
        <v>207</v>
      </c>
      <c r="D503" s="6" t="s">
        <v>66</v>
      </c>
      <c r="E503" s="34">
        <v>5</v>
      </c>
      <c r="F503" s="24">
        <v>14</v>
      </c>
      <c r="G503" s="35">
        <f t="shared" si="22"/>
        <v>19</v>
      </c>
    </row>
    <row r="504" spans="1:7">
      <c r="A504" s="191"/>
      <c r="B504" s="146" t="s">
        <v>468</v>
      </c>
      <c r="C504" s="6" t="s">
        <v>208</v>
      </c>
      <c r="D504" s="6" t="s">
        <v>66</v>
      </c>
      <c r="E504" s="34">
        <v>3</v>
      </c>
      <c r="F504" s="24">
        <v>14</v>
      </c>
      <c r="G504" s="35">
        <f t="shared" si="22"/>
        <v>17</v>
      </c>
    </row>
    <row r="505" spans="1:7">
      <c r="A505" s="191"/>
      <c r="B505" s="146" t="s">
        <v>468</v>
      </c>
      <c r="C505" s="6" t="s">
        <v>209</v>
      </c>
      <c r="D505" s="6" t="s">
        <v>66</v>
      </c>
      <c r="E505" s="34">
        <v>20</v>
      </c>
      <c r="F505" s="24">
        <v>12</v>
      </c>
      <c r="G505" s="35">
        <f t="shared" si="22"/>
        <v>32</v>
      </c>
    </row>
    <row r="506" spans="1:7">
      <c r="A506" s="191"/>
      <c r="B506" s="146" t="s">
        <v>468</v>
      </c>
      <c r="C506" s="6" t="s">
        <v>210</v>
      </c>
      <c r="D506" s="6" t="s">
        <v>66</v>
      </c>
      <c r="E506" s="34">
        <v>2</v>
      </c>
      <c r="F506" s="24">
        <v>14</v>
      </c>
      <c r="G506" s="35">
        <f t="shared" si="22"/>
        <v>16</v>
      </c>
    </row>
    <row r="507" spans="1:7">
      <c r="A507" s="191"/>
      <c r="B507" s="146" t="s">
        <v>468</v>
      </c>
      <c r="C507" s="6" t="s">
        <v>211</v>
      </c>
      <c r="D507" s="6" t="s">
        <v>66</v>
      </c>
      <c r="E507" s="34">
        <v>15</v>
      </c>
      <c r="F507" s="24">
        <v>14</v>
      </c>
      <c r="G507" s="35">
        <f t="shared" si="22"/>
        <v>29</v>
      </c>
    </row>
    <row r="508" spans="1:7">
      <c r="A508" s="191"/>
      <c r="B508" s="146" t="s">
        <v>468</v>
      </c>
      <c r="C508" s="6" t="s">
        <v>267</v>
      </c>
      <c r="D508" s="6"/>
      <c r="E508" s="34">
        <v>5</v>
      </c>
      <c r="F508" s="24">
        <v>18</v>
      </c>
      <c r="G508" s="35">
        <f t="shared" si="22"/>
        <v>23</v>
      </c>
    </row>
    <row r="509" spans="1:7">
      <c r="A509" s="191"/>
      <c r="B509" s="146" t="s">
        <v>468</v>
      </c>
      <c r="C509" s="6" t="s">
        <v>212</v>
      </c>
      <c r="D509" s="6" t="s">
        <v>66</v>
      </c>
      <c r="E509" s="34">
        <v>10</v>
      </c>
      <c r="F509" s="24">
        <v>13</v>
      </c>
      <c r="G509" s="35">
        <f t="shared" si="22"/>
        <v>23</v>
      </c>
    </row>
    <row r="510" spans="1:7">
      <c r="A510" s="191"/>
      <c r="B510" s="146" t="s">
        <v>468</v>
      </c>
      <c r="C510" s="6" t="s">
        <v>213</v>
      </c>
      <c r="D510" s="6" t="s">
        <v>66</v>
      </c>
      <c r="E510" s="34">
        <v>2</v>
      </c>
      <c r="F510" s="24">
        <v>14</v>
      </c>
      <c r="G510" s="35">
        <f t="shared" si="22"/>
        <v>16</v>
      </c>
    </row>
    <row r="511" spans="1:7">
      <c r="A511" s="191"/>
      <c r="B511" s="146" t="s">
        <v>468</v>
      </c>
      <c r="C511" s="6" t="s">
        <v>214</v>
      </c>
      <c r="D511" s="6" t="s">
        <v>66</v>
      </c>
      <c r="E511" s="34">
        <v>2</v>
      </c>
      <c r="F511" s="24">
        <v>16</v>
      </c>
      <c r="G511" s="35">
        <f t="shared" si="22"/>
        <v>18</v>
      </c>
    </row>
    <row r="512" spans="1:7">
      <c r="A512" s="191"/>
      <c r="B512" s="146" t="s">
        <v>468</v>
      </c>
      <c r="C512" s="6" t="s">
        <v>215</v>
      </c>
      <c r="D512" s="6" t="s">
        <v>66</v>
      </c>
      <c r="E512" s="34">
        <v>12</v>
      </c>
      <c r="F512" s="24">
        <v>14</v>
      </c>
      <c r="G512" s="35">
        <f t="shared" si="22"/>
        <v>26</v>
      </c>
    </row>
    <row r="513" spans="1:7">
      <c r="A513" s="191"/>
      <c r="B513" s="146" t="s">
        <v>468</v>
      </c>
      <c r="C513" s="6" t="s">
        <v>216</v>
      </c>
      <c r="D513" s="6" t="s">
        <v>66</v>
      </c>
      <c r="E513" s="34">
        <v>8</v>
      </c>
      <c r="F513" s="24">
        <v>16</v>
      </c>
      <c r="G513" s="35">
        <f t="shared" si="22"/>
        <v>24</v>
      </c>
    </row>
    <row r="514" spans="1:7">
      <c r="A514" s="191"/>
      <c r="B514" s="146" t="s">
        <v>468</v>
      </c>
      <c r="C514" s="6" t="s">
        <v>450</v>
      </c>
      <c r="D514" s="6" t="s">
        <v>66</v>
      </c>
      <c r="E514" s="36">
        <v>35</v>
      </c>
      <c r="F514" s="24">
        <v>12</v>
      </c>
      <c r="G514" s="35">
        <f t="shared" si="22"/>
        <v>47</v>
      </c>
    </row>
    <row r="515" spans="1:7">
      <c r="A515" s="191"/>
      <c r="B515" s="146" t="s">
        <v>468</v>
      </c>
      <c r="C515" s="6" t="s">
        <v>261</v>
      </c>
      <c r="D515" s="6" t="s">
        <v>66</v>
      </c>
      <c r="E515" s="36">
        <v>15</v>
      </c>
      <c r="F515" s="24">
        <v>12</v>
      </c>
      <c r="G515" s="35">
        <f t="shared" si="22"/>
        <v>27</v>
      </c>
    </row>
    <row r="516" spans="1:7">
      <c r="A516" s="191"/>
      <c r="B516" s="146" t="s">
        <v>468</v>
      </c>
      <c r="C516" s="6" t="s">
        <v>72</v>
      </c>
      <c r="D516" s="6" t="s">
        <v>66</v>
      </c>
      <c r="E516" s="34">
        <v>3.5</v>
      </c>
      <c r="F516" s="24">
        <v>16</v>
      </c>
      <c r="G516" s="35">
        <f t="shared" si="22"/>
        <v>19.5</v>
      </c>
    </row>
    <row r="517" spans="1:7">
      <c r="A517" s="191"/>
      <c r="B517" s="146" t="s">
        <v>468</v>
      </c>
      <c r="C517" s="6" t="s">
        <v>217</v>
      </c>
      <c r="D517" s="6" t="s">
        <v>66</v>
      </c>
      <c r="E517" s="34">
        <v>5</v>
      </c>
      <c r="F517" s="24">
        <v>16</v>
      </c>
      <c r="G517" s="35">
        <f t="shared" si="22"/>
        <v>21</v>
      </c>
    </row>
    <row r="518" spans="1:7">
      <c r="A518" s="191"/>
      <c r="B518" s="146" t="s">
        <v>468</v>
      </c>
      <c r="C518" s="6" t="s">
        <v>150</v>
      </c>
      <c r="D518" s="6" t="s">
        <v>66</v>
      </c>
      <c r="E518" s="24">
        <v>2</v>
      </c>
      <c r="F518" s="24">
        <v>10</v>
      </c>
      <c r="G518" s="25">
        <f t="shared" ref="G518:G519" si="23">E518+F518</f>
        <v>12</v>
      </c>
    </row>
    <row r="519" spans="1:7">
      <c r="A519" s="191"/>
      <c r="B519" s="146" t="s">
        <v>468</v>
      </c>
      <c r="C519" s="6" t="s">
        <v>286</v>
      </c>
      <c r="D519" s="6" t="s">
        <v>66</v>
      </c>
      <c r="E519" s="24">
        <v>12</v>
      </c>
      <c r="F519" s="24">
        <v>12</v>
      </c>
      <c r="G519" s="25">
        <f t="shared" si="23"/>
        <v>24</v>
      </c>
    </row>
    <row r="522" spans="1:7">
      <c r="A522" s="147"/>
      <c r="B522" s="29" t="s">
        <v>469</v>
      </c>
      <c r="C522" s="29" t="s">
        <v>470</v>
      </c>
      <c r="D522" s="29" t="s">
        <v>471</v>
      </c>
      <c r="E522" s="30" t="s">
        <v>472</v>
      </c>
      <c r="F522" s="30" t="s">
        <v>473</v>
      </c>
      <c r="G522" s="31" t="s">
        <v>474</v>
      </c>
    </row>
    <row r="523" spans="1:7">
      <c r="A523" s="194" t="s">
        <v>475</v>
      </c>
      <c r="B523" s="11" t="s">
        <v>218</v>
      </c>
      <c r="C523" s="6" t="s">
        <v>465</v>
      </c>
      <c r="D523" s="6" t="s">
        <v>66</v>
      </c>
      <c r="E523" s="34"/>
      <c r="F523" s="24">
        <v>8</v>
      </c>
      <c r="G523" s="35">
        <f t="shared" ref="G523:G541" si="24">E523+F523</f>
        <v>8</v>
      </c>
    </row>
    <row r="524" spans="1:7">
      <c r="A524" s="194"/>
      <c r="B524" s="11" t="s">
        <v>168</v>
      </c>
      <c r="C524" s="6" t="s">
        <v>147</v>
      </c>
      <c r="D524" s="6" t="s">
        <v>66</v>
      </c>
      <c r="E524" s="34"/>
      <c r="F524" s="24">
        <v>8</v>
      </c>
      <c r="G524" s="35">
        <f t="shared" si="24"/>
        <v>8</v>
      </c>
    </row>
    <row r="525" spans="1:7">
      <c r="A525" s="194"/>
      <c r="B525" s="11" t="s">
        <v>168</v>
      </c>
      <c r="C525" s="6" t="s">
        <v>481</v>
      </c>
      <c r="D525" s="6" t="s">
        <v>66</v>
      </c>
      <c r="E525" s="34"/>
      <c r="F525" s="24">
        <v>20</v>
      </c>
      <c r="G525" s="35">
        <f t="shared" si="24"/>
        <v>20</v>
      </c>
    </row>
    <row r="526" spans="1:7">
      <c r="A526" s="191" t="s">
        <v>477</v>
      </c>
      <c r="B526" s="11" t="s">
        <v>168</v>
      </c>
      <c r="C526" s="6" t="s">
        <v>219</v>
      </c>
      <c r="D526" s="6" t="s">
        <v>66</v>
      </c>
      <c r="E526" s="34">
        <v>4</v>
      </c>
      <c r="F526" s="24">
        <v>10</v>
      </c>
      <c r="G526" s="35">
        <f t="shared" si="24"/>
        <v>14</v>
      </c>
    </row>
    <row r="527" spans="1:7">
      <c r="A527" s="191"/>
      <c r="B527" s="11" t="s">
        <v>168</v>
      </c>
      <c r="C527" s="6" t="s">
        <v>202</v>
      </c>
      <c r="D527" s="6" t="s">
        <v>66</v>
      </c>
      <c r="E527" s="34">
        <v>3</v>
      </c>
      <c r="F527" s="24">
        <v>10</v>
      </c>
      <c r="G527" s="35">
        <f t="shared" si="24"/>
        <v>13</v>
      </c>
    </row>
    <row r="528" spans="1:7">
      <c r="A528" s="191"/>
      <c r="B528" s="11" t="s">
        <v>168</v>
      </c>
      <c r="C528" s="6" t="s">
        <v>203</v>
      </c>
      <c r="D528" s="6" t="s">
        <v>66</v>
      </c>
      <c r="E528" s="34">
        <v>4</v>
      </c>
      <c r="F528" s="24">
        <v>10</v>
      </c>
      <c r="G528" s="35">
        <f t="shared" si="24"/>
        <v>14</v>
      </c>
    </row>
    <row r="529" spans="1:7">
      <c r="A529" s="195" t="s">
        <v>480</v>
      </c>
      <c r="B529" s="11" t="s">
        <v>168</v>
      </c>
      <c r="C529" s="6" t="s">
        <v>204</v>
      </c>
      <c r="D529" s="6" t="s">
        <v>66</v>
      </c>
      <c r="E529" s="34">
        <v>7</v>
      </c>
      <c r="F529" s="24">
        <v>14</v>
      </c>
      <c r="G529" s="35">
        <f t="shared" si="24"/>
        <v>21</v>
      </c>
    </row>
    <row r="530" spans="1:7">
      <c r="A530" s="196"/>
      <c r="B530" s="11" t="s">
        <v>168</v>
      </c>
      <c r="C530" s="6" t="s">
        <v>205</v>
      </c>
      <c r="D530" s="6" t="s">
        <v>66</v>
      </c>
      <c r="E530" s="34">
        <v>2</v>
      </c>
      <c r="F530" s="24">
        <v>14</v>
      </c>
      <c r="G530" s="35">
        <f t="shared" si="24"/>
        <v>16</v>
      </c>
    </row>
    <row r="531" spans="1:7">
      <c r="A531" s="196"/>
      <c r="B531" s="11" t="s">
        <v>168</v>
      </c>
      <c r="C531" s="6" t="s">
        <v>220</v>
      </c>
      <c r="D531" s="6" t="s">
        <v>66</v>
      </c>
      <c r="E531" s="37">
        <v>5</v>
      </c>
      <c r="F531" s="24">
        <v>14</v>
      </c>
      <c r="G531" s="35">
        <f t="shared" si="24"/>
        <v>19</v>
      </c>
    </row>
    <row r="532" spans="1:7">
      <c r="A532" s="196"/>
      <c r="B532" s="11" t="s">
        <v>168</v>
      </c>
      <c r="C532" s="6" t="s">
        <v>271</v>
      </c>
      <c r="D532" s="6" t="s">
        <v>66</v>
      </c>
      <c r="E532" s="34">
        <v>3</v>
      </c>
      <c r="F532" s="24">
        <v>14</v>
      </c>
      <c r="G532" s="35">
        <f t="shared" si="24"/>
        <v>17</v>
      </c>
    </row>
    <row r="533" spans="1:7">
      <c r="A533" s="196"/>
      <c r="B533" s="11" t="s">
        <v>168</v>
      </c>
      <c r="C533" s="6" t="s">
        <v>221</v>
      </c>
      <c r="D533" s="6" t="s">
        <v>66</v>
      </c>
      <c r="E533" s="34">
        <v>2</v>
      </c>
      <c r="F533" s="24">
        <v>10</v>
      </c>
      <c r="G533" s="35">
        <f t="shared" si="24"/>
        <v>12</v>
      </c>
    </row>
    <row r="534" spans="1:7">
      <c r="A534" s="196"/>
      <c r="B534" s="11" t="s">
        <v>168</v>
      </c>
      <c r="C534" s="6" t="s">
        <v>222</v>
      </c>
      <c r="D534" s="6" t="s">
        <v>66</v>
      </c>
      <c r="E534" s="34">
        <v>2</v>
      </c>
      <c r="F534" s="24">
        <v>14</v>
      </c>
      <c r="G534" s="35">
        <f t="shared" si="24"/>
        <v>16</v>
      </c>
    </row>
    <row r="535" spans="1:7">
      <c r="A535" s="196"/>
      <c r="B535" s="11" t="s">
        <v>168</v>
      </c>
      <c r="C535" s="6" t="s">
        <v>214</v>
      </c>
      <c r="D535" s="6" t="s">
        <v>66</v>
      </c>
      <c r="E535" s="34">
        <v>3</v>
      </c>
      <c r="F535" s="24">
        <v>16</v>
      </c>
      <c r="G535" s="35">
        <f t="shared" si="24"/>
        <v>19</v>
      </c>
    </row>
    <row r="536" spans="1:7">
      <c r="A536" s="196"/>
      <c r="B536" s="11" t="s">
        <v>168</v>
      </c>
      <c r="C536" s="6" t="s">
        <v>223</v>
      </c>
      <c r="D536" s="6" t="s">
        <v>66</v>
      </c>
      <c r="E536" s="34">
        <v>7</v>
      </c>
      <c r="F536" s="24">
        <v>16</v>
      </c>
      <c r="G536" s="35">
        <f t="shared" si="24"/>
        <v>23</v>
      </c>
    </row>
    <row r="537" spans="1:7">
      <c r="A537" s="196"/>
      <c r="B537" s="11" t="s">
        <v>168</v>
      </c>
      <c r="C537" s="6" t="s">
        <v>272</v>
      </c>
      <c r="D537" s="6" t="s">
        <v>66</v>
      </c>
      <c r="E537" s="34">
        <v>10</v>
      </c>
      <c r="F537" s="24">
        <v>12</v>
      </c>
      <c r="G537" s="35">
        <f t="shared" si="24"/>
        <v>22</v>
      </c>
    </row>
    <row r="538" spans="1:7">
      <c r="A538" s="196"/>
      <c r="B538" s="72" t="s">
        <v>168</v>
      </c>
      <c r="C538" s="6" t="s">
        <v>261</v>
      </c>
      <c r="D538" s="6" t="s">
        <v>66</v>
      </c>
      <c r="E538" s="34">
        <v>5</v>
      </c>
      <c r="F538" s="24">
        <v>12</v>
      </c>
      <c r="G538" s="35">
        <f t="shared" si="24"/>
        <v>17</v>
      </c>
    </row>
    <row r="539" spans="1:7">
      <c r="A539" s="196"/>
      <c r="B539" s="11" t="s">
        <v>168</v>
      </c>
      <c r="C539" s="6" t="s">
        <v>224</v>
      </c>
      <c r="D539" s="6" t="s">
        <v>66</v>
      </c>
      <c r="E539" s="34">
        <v>3.5</v>
      </c>
      <c r="F539" s="24">
        <v>16</v>
      </c>
      <c r="G539" s="35">
        <f t="shared" si="24"/>
        <v>19.5</v>
      </c>
    </row>
    <row r="540" spans="1:7">
      <c r="A540" s="196"/>
      <c r="B540" s="72" t="s">
        <v>168</v>
      </c>
      <c r="C540" s="6" t="s">
        <v>286</v>
      </c>
      <c r="D540" s="6" t="s">
        <v>66</v>
      </c>
      <c r="E540" s="34">
        <v>12</v>
      </c>
      <c r="F540" s="24">
        <v>12</v>
      </c>
      <c r="G540" s="35">
        <f t="shared" si="24"/>
        <v>24</v>
      </c>
    </row>
    <row r="541" spans="1:7">
      <c r="A541" s="197"/>
      <c r="B541" s="11" t="s">
        <v>168</v>
      </c>
      <c r="C541" s="6" t="s">
        <v>217</v>
      </c>
      <c r="D541" s="6" t="s">
        <v>66</v>
      </c>
      <c r="E541" s="34">
        <v>8</v>
      </c>
      <c r="F541" s="24">
        <v>16</v>
      </c>
      <c r="G541" s="35">
        <f t="shared" si="24"/>
        <v>24</v>
      </c>
    </row>
    <row r="542" spans="1:7">
      <c r="A542" s="149"/>
      <c r="B542" s="68"/>
      <c r="C542" s="9"/>
      <c r="D542" s="9"/>
      <c r="E542" s="74"/>
      <c r="F542" s="69"/>
      <c r="G542" s="75"/>
    </row>
    <row r="544" spans="1:7">
      <c r="A544" s="147"/>
      <c r="B544" s="29" t="s">
        <v>469</v>
      </c>
      <c r="C544" s="29" t="s">
        <v>470</v>
      </c>
      <c r="D544" s="29" t="s">
        <v>471</v>
      </c>
      <c r="E544" s="30" t="s">
        <v>472</v>
      </c>
      <c r="F544" s="30" t="s">
        <v>473</v>
      </c>
      <c r="G544" s="31" t="s">
        <v>474</v>
      </c>
    </row>
    <row r="545" spans="1:7">
      <c r="A545" s="191"/>
      <c r="B545" s="32" t="s">
        <v>44</v>
      </c>
      <c r="C545" s="6" t="s">
        <v>193</v>
      </c>
      <c r="D545" s="6" t="s">
        <v>66</v>
      </c>
      <c r="E545" s="24">
        <v>4</v>
      </c>
      <c r="F545" s="24">
        <v>8</v>
      </c>
      <c r="G545" s="25">
        <f t="shared" ref="G545:G549" si="25">E545+F545</f>
        <v>12</v>
      </c>
    </row>
    <row r="546" spans="1:7">
      <c r="A546" s="191"/>
      <c r="B546" s="32" t="s">
        <v>44</v>
      </c>
      <c r="C546" s="6" t="s">
        <v>194</v>
      </c>
      <c r="D546" s="6" t="s">
        <v>66</v>
      </c>
      <c r="E546" s="24">
        <v>4</v>
      </c>
      <c r="F546" s="24">
        <v>8</v>
      </c>
      <c r="G546" s="25">
        <f t="shared" si="25"/>
        <v>12</v>
      </c>
    </row>
    <row r="547" spans="1:7">
      <c r="A547" s="191" t="s">
        <v>480</v>
      </c>
      <c r="B547" s="32" t="s">
        <v>44</v>
      </c>
      <c r="C547" s="6" t="s">
        <v>197</v>
      </c>
      <c r="D547" s="6" t="s">
        <v>66</v>
      </c>
      <c r="E547" s="24">
        <v>5</v>
      </c>
      <c r="F547" s="24">
        <v>8</v>
      </c>
      <c r="G547" s="25">
        <f t="shared" si="25"/>
        <v>13</v>
      </c>
    </row>
    <row r="548" spans="1:7">
      <c r="A548" s="191"/>
      <c r="B548" s="32" t="s">
        <v>44</v>
      </c>
      <c r="C548" s="6" t="s">
        <v>451</v>
      </c>
      <c r="D548" s="6" t="s">
        <v>66</v>
      </c>
      <c r="E548" s="24">
        <v>13.5</v>
      </c>
      <c r="F548" s="24">
        <v>8</v>
      </c>
      <c r="G548" s="25">
        <f t="shared" si="25"/>
        <v>21.5</v>
      </c>
    </row>
    <row r="549" spans="1:7">
      <c r="A549" s="191"/>
      <c r="B549" s="72" t="s">
        <v>44</v>
      </c>
      <c r="C549" s="6" t="s">
        <v>459</v>
      </c>
      <c r="D549" s="6" t="s">
        <v>66</v>
      </c>
      <c r="E549" s="24">
        <v>33</v>
      </c>
      <c r="F549" s="24"/>
      <c r="G549" s="25">
        <f t="shared" si="25"/>
        <v>33</v>
      </c>
    </row>
    <row r="550" spans="1:7">
      <c r="A550" s="149"/>
      <c r="B550" s="68"/>
      <c r="C550" s="9"/>
      <c r="D550" s="9"/>
      <c r="E550" s="69"/>
      <c r="F550" s="69"/>
      <c r="G550" s="70"/>
    </row>
    <row r="552" spans="1:7">
      <c r="A552" s="147"/>
      <c r="B552" s="29" t="s">
        <v>469</v>
      </c>
      <c r="C552" s="29" t="s">
        <v>470</v>
      </c>
      <c r="D552" s="29" t="s">
        <v>471</v>
      </c>
      <c r="E552" s="30" t="s">
        <v>472</v>
      </c>
      <c r="F552" s="30" t="s">
        <v>473</v>
      </c>
      <c r="G552" s="31" t="s">
        <v>474</v>
      </c>
    </row>
    <row r="553" spans="1:7">
      <c r="A553" s="191"/>
      <c r="B553" s="32" t="s">
        <v>45</v>
      </c>
      <c r="C553" s="6" t="s">
        <v>193</v>
      </c>
      <c r="D553" s="6" t="s">
        <v>66</v>
      </c>
      <c r="E553" s="24">
        <v>4</v>
      </c>
      <c r="F553" s="24">
        <v>8</v>
      </c>
      <c r="G553" s="25">
        <f t="shared" ref="G553:G557" si="26">E553+F553</f>
        <v>12</v>
      </c>
    </row>
    <row r="554" spans="1:7">
      <c r="A554" s="191"/>
      <c r="B554" s="32" t="s">
        <v>45</v>
      </c>
      <c r="C554" s="6" t="s">
        <v>194</v>
      </c>
      <c r="D554" s="6" t="s">
        <v>66</v>
      </c>
      <c r="E554" s="24">
        <v>4</v>
      </c>
      <c r="F554" s="24">
        <v>8</v>
      </c>
      <c r="G554" s="25">
        <f t="shared" si="26"/>
        <v>12</v>
      </c>
    </row>
    <row r="555" spans="1:7">
      <c r="A555" s="191" t="s">
        <v>480</v>
      </c>
      <c r="B555" s="32" t="s">
        <v>45</v>
      </c>
      <c r="C555" s="6" t="s">
        <v>197</v>
      </c>
      <c r="D555" s="6" t="s">
        <v>66</v>
      </c>
      <c r="E555" s="24">
        <v>5</v>
      </c>
      <c r="F555" s="24">
        <v>8</v>
      </c>
      <c r="G555" s="25">
        <f t="shared" si="26"/>
        <v>13</v>
      </c>
    </row>
    <row r="556" spans="1:7">
      <c r="A556" s="191"/>
      <c r="B556" s="32" t="s">
        <v>45</v>
      </c>
      <c r="C556" s="6" t="s">
        <v>453</v>
      </c>
      <c r="D556" s="6" t="s">
        <v>66</v>
      </c>
      <c r="E556" s="24">
        <v>13.5</v>
      </c>
      <c r="F556" s="24">
        <v>8</v>
      </c>
      <c r="G556" s="25">
        <f t="shared" si="26"/>
        <v>21.5</v>
      </c>
    </row>
    <row r="557" spans="1:7">
      <c r="A557" s="191"/>
      <c r="B557" s="72" t="s">
        <v>45</v>
      </c>
      <c r="C557" s="6" t="s">
        <v>459</v>
      </c>
      <c r="D557" s="6" t="s">
        <v>66</v>
      </c>
      <c r="E557" s="24">
        <v>33</v>
      </c>
      <c r="F557" s="24"/>
      <c r="G557" s="25">
        <f t="shared" si="26"/>
        <v>33</v>
      </c>
    </row>
    <row r="558" spans="1:7">
      <c r="A558" s="149"/>
      <c r="B558" s="68"/>
      <c r="C558" s="9"/>
      <c r="D558" s="9"/>
      <c r="E558" s="69"/>
      <c r="F558" s="69"/>
      <c r="G558" s="70"/>
    </row>
    <row r="560" spans="1:7">
      <c r="A560" s="147"/>
      <c r="B560" s="29" t="s">
        <v>469</v>
      </c>
      <c r="C560" s="29" t="s">
        <v>470</v>
      </c>
      <c r="D560" s="29" t="s">
        <v>471</v>
      </c>
      <c r="E560" s="30" t="s">
        <v>472</v>
      </c>
      <c r="F560" s="30" t="s">
        <v>473</v>
      </c>
      <c r="G560" s="31" t="s">
        <v>474</v>
      </c>
    </row>
    <row r="561" spans="1:7">
      <c r="A561" s="191"/>
      <c r="B561" s="32" t="s">
        <v>46</v>
      </c>
      <c r="C561" s="6" t="s">
        <v>193</v>
      </c>
      <c r="D561" s="6" t="s">
        <v>66</v>
      </c>
      <c r="E561" s="24">
        <v>4</v>
      </c>
      <c r="F561" s="24">
        <v>8</v>
      </c>
      <c r="G561" s="25">
        <f t="shared" ref="G561:G565" si="27">E561+F561</f>
        <v>12</v>
      </c>
    </row>
    <row r="562" spans="1:7">
      <c r="A562" s="191"/>
      <c r="B562" s="32" t="s">
        <v>46</v>
      </c>
      <c r="C562" s="6" t="s">
        <v>194</v>
      </c>
      <c r="D562" s="6" t="s">
        <v>66</v>
      </c>
      <c r="E562" s="24">
        <v>4</v>
      </c>
      <c r="F562" s="24">
        <v>8</v>
      </c>
      <c r="G562" s="25">
        <f t="shared" si="27"/>
        <v>12</v>
      </c>
    </row>
    <row r="563" spans="1:7">
      <c r="A563" s="191" t="s">
        <v>480</v>
      </c>
      <c r="B563" s="32" t="s">
        <v>46</v>
      </c>
      <c r="C563" s="6" t="s">
        <v>197</v>
      </c>
      <c r="D563" s="6" t="s">
        <v>66</v>
      </c>
      <c r="E563" s="24">
        <v>5</v>
      </c>
      <c r="F563" s="24">
        <v>8</v>
      </c>
      <c r="G563" s="25">
        <f t="shared" si="27"/>
        <v>13</v>
      </c>
    </row>
    <row r="564" spans="1:7">
      <c r="A564" s="191"/>
      <c r="B564" s="32" t="s">
        <v>46</v>
      </c>
      <c r="C564" s="6" t="s">
        <v>452</v>
      </c>
      <c r="D564" s="6" t="s">
        <v>66</v>
      </c>
      <c r="E564" s="24">
        <v>13.5</v>
      </c>
      <c r="F564" s="24">
        <v>8</v>
      </c>
      <c r="G564" s="25">
        <f t="shared" si="27"/>
        <v>21.5</v>
      </c>
    </row>
    <row r="565" spans="1:7">
      <c r="A565" s="191"/>
      <c r="B565" s="72" t="s">
        <v>46</v>
      </c>
      <c r="C565" s="6" t="s">
        <v>459</v>
      </c>
      <c r="D565" s="6" t="s">
        <v>66</v>
      </c>
      <c r="E565" s="24">
        <v>33</v>
      </c>
      <c r="F565" s="24"/>
      <c r="G565" s="25">
        <f t="shared" si="27"/>
        <v>33</v>
      </c>
    </row>
    <row r="568" spans="1:7">
      <c r="A568" s="147"/>
      <c r="B568" s="29" t="s">
        <v>469</v>
      </c>
      <c r="C568" s="29" t="s">
        <v>470</v>
      </c>
      <c r="D568" s="29" t="s">
        <v>471</v>
      </c>
      <c r="E568" s="30" t="s">
        <v>472</v>
      </c>
      <c r="F568" s="30" t="s">
        <v>473</v>
      </c>
      <c r="G568" s="31" t="s">
        <v>474</v>
      </c>
    </row>
    <row r="569" spans="1:7">
      <c r="A569" s="191"/>
      <c r="B569" s="72" t="s">
        <v>281</v>
      </c>
      <c r="C569" s="6" t="s">
        <v>193</v>
      </c>
      <c r="D569" s="6" t="s">
        <v>66</v>
      </c>
      <c r="E569" s="24">
        <v>5</v>
      </c>
      <c r="F569" s="24">
        <v>8</v>
      </c>
      <c r="G569" s="25">
        <f t="shared" ref="G569:G573" si="28">E569+F569</f>
        <v>13</v>
      </c>
    </row>
    <row r="570" spans="1:7">
      <c r="A570" s="191"/>
      <c r="B570" s="72" t="s">
        <v>281</v>
      </c>
      <c r="C570" s="6" t="s">
        <v>194</v>
      </c>
      <c r="D570" s="6" t="s">
        <v>66</v>
      </c>
      <c r="E570" s="24">
        <v>5</v>
      </c>
      <c r="F570" s="24">
        <v>8</v>
      </c>
      <c r="G570" s="25">
        <f t="shared" si="28"/>
        <v>13</v>
      </c>
    </row>
    <row r="571" spans="1:7">
      <c r="A571" s="191" t="s">
        <v>480</v>
      </c>
      <c r="B571" s="72" t="s">
        <v>281</v>
      </c>
      <c r="C571" s="6" t="s">
        <v>197</v>
      </c>
      <c r="D571" s="6" t="s">
        <v>66</v>
      </c>
      <c r="E571" s="24">
        <v>7</v>
      </c>
      <c r="F571" s="24">
        <v>8</v>
      </c>
      <c r="G571" s="25">
        <f t="shared" si="28"/>
        <v>15</v>
      </c>
    </row>
    <row r="572" spans="1:7">
      <c r="A572" s="191"/>
      <c r="B572" s="72" t="s">
        <v>281</v>
      </c>
      <c r="C572" s="6" t="s">
        <v>453</v>
      </c>
      <c r="D572" s="6" t="s">
        <v>66</v>
      </c>
      <c r="E572" s="24">
        <v>16</v>
      </c>
      <c r="F572" s="24">
        <v>8</v>
      </c>
      <c r="G572" s="25">
        <f t="shared" si="28"/>
        <v>24</v>
      </c>
    </row>
    <row r="573" spans="1:7">
      <c r="A573" s="191"/>
      <c r="B573" s="72" t="s">
        <v>281</v>
      </c>
      <c r="C573" s="6" t="s">
        <v>459</v>
      </c>
      <c r="D573" s="6" t="s">
        <v>66</v>
      </c>
      <c r="E573" s="24">
        <v>40</v>
      </c>
      <c r="F573" s="24">
        <v>0</v>
      </c>
      <c r="G573" s="25">
        <f t="shared" si="28"/>
        <v>40</v>
      </c>
    </row>
    <row r="576" spans="1:7">
      <c r="A576" s="147"/>
      <c r="B576" s="29" t="s">
        <v>469</v>
      </c>
      <c r="C576" s="29" t="s">
        <v>470</v>
      </c>
      <c r="D576" s="29" t="s">
        <v>471</v>
      </c>
      <c r="E576" s="30" t="s">
        <v>472</v>
      </c>
      <c r="F576" s="30" t="s">
        <v>473</v>
      </c>
      <c r="G576" s="31" t="s">
        <v>474</v>
      </c>
    </row>
    <row r="577" spans="1:7">
      <c r="A577" s="151"/>
      <c r="B577" s="72" t="s">
        <v>278</v>
      </c>
      <c r="C577" s="6" t="s">
        <v>453</v>
      </c>
      <c r="D577" s="6" t="s">
        <v>66</v>
      </c>
      <c r="E577" s="24">
        <v>24</v>
      </c>
      <c r="F577" s="24">
        <v>8</v>
      </c>
      <c r="G577" s="25">
        <f>E577+F577</f>
        <v>32</v>
      </c>
    </row>
    <row r="578" spans="1:7">
      <c r="A578" s="151"/>
      <c r="B578" s="72" t="s">
        <v>278</v>
      </c>
      <c r="C578" s="6" t="s">
        <v>459</v>
      </c>
      <c r="D578" s="6" t="s">
        <v>66</v>
      </c>
      <c r="E578" s="24">
        <v>60</v>
      </c>
      <c r="F578" s="24"/>
      <c r="G578" s="25">
        <f>E578+F578</f>
        <v>60</v>
      </c>
    </row>
    <row r="581" spans="1:7">
      <c r="A581" s="147"/>
      <c r="B581" s="29" t="s">
        <v>469</v>
      </c>
      <c r="C581" s="29" t="s">
        <v>470</v>
      </c>
      <c r="D581" s="29" t="s">
        <v>471</v>
      </c>
      <c r="E581" s="30" t="s">
        <v>472</v>
      </c>
      <c r="F581" s="30" t="s">
        <v>473</v>
      </c>
      <c r="G581" s="31" t="s">
        <v>474</v>
      </c>
    </row>
    <row r="582" spans="1:7">
      <c r="A582" s="151"/>
      <c r="B582" s="72" t="s">
        <v>279</v>
      </c>
      <c r="C582" s="6" t="s">
        <v>453</v>
      </c>
      <c r="D582" s="6" t="s">
        <v>66</v>
      </c>
      <c r="E582" s="24">
        <v>22</v>
      </c>
      <c r="F582" s="24">
        <v>8</v>
      </c>
      <c r="G582" s="25">
        <f>E582+F582</f>
        <v>30</v>
      </c>
    </row>
    <row r="583" spans="1:7">
      <c r="A583" s="151"/>
      <c r="B583" s="72" t="s">
        <v>279</v>
      </c>
      <c r="C583" s="6" t="s">
        <v>459</v>
      </c>
      <c r="D583" s="6" t="s">
        <v>66</v>
      </c>
      <c r="E583" s="24">
        <v>55</v>
      </c>
      <c r="F583" s="24"/>
      <c r="G583" s="25">
        <f>E583+F583</f>
        <v>55</v>
      </c>
    </row>
    <row r="584" spans="1:7">
      <c r="A584" s="149"/>
      <c r="B584" s="68"/>
      <c r="C584" s="9"/>
      <c r="D584" s="9"/>
      <c r="E584" s="69"/>
      <c r="F584" s="69"/>
      <c r="G584" s="70"/>
    </row>
    <row r="585" spans="1:7">
      <c r="A585" s="149"/>
      <c r="B585" s="68"/>
      <c r="C585" s="9"/>
      <c r="D585" s="9"/>
      <c r="E585" s="69"/>
      <c r="F585" s="69"/>
      <c r="G585" s="70"/>
    </row>
    <row r="586" spans="1:7">
      <c r="A586" s="147"/>
      <c r="B586" s="29" t="s">
        <v>469</v>
      </c>
      <c r="C586" s="29" t="s">
        <v>470</v>
      </c>
      <c r="D586" s="29" t="s">
        <v>471</v>
      </c>
      <c r="E586" s="30" t="s">
        <v>472</v>
      </c>
      <c r="F586" s="30" t="s">
        <v>473</v>
      </c>
      <c r="G586" s="31" t="s">
        <v>474</v>
      </c>
    </row>
    <row r="587" spans="1:7">
      <c r="A587" s="151"/>
      <c r="B587" s="76" t="s">
        <v>448</v>
      </c>
      <c r="C587" s="6" t="s">
        <v>454</v>
      </c>
      <c r="D587" s="6" t="s">
        <v>66</v>
      </c>
      <c r="E587" s="24">
        <v>18</v>
      </c>
      <c r="F587" s="24">
        <v>14</v>
      </c>
      <c r="G587" s="25">
        <f>E587+F587</f>
        <v>32</v>
      </c>
    </row>
    <row r="588" spans="1:7">
      <c r="A588" s="151"/>
      <c r="B588" s="76" t="s">
        <v>448</v>
      </c>
      <c r="C588" s="6" t="s">
        <v>459</v>
      </c>
      <c r="D588" s="6" t="s">
        <v>66</v>
      </c>
      <c r="E588" s="24">
        <v>45</v>
      </c>
      <c r="F588" s="24"/>
      <c r="G588" s="25">
        <f>E588+F588</f>
        <v>45</v>
      </c>
    </row>
    <row r="589" spans="1:7">
      <c r="A589" s="151"/>
      <c r="B589" s="76" t="s">
        <v>448</v>
      </c>
      <c r="C589" s="6" t="s">
        <v>464</v>
      </c>
      <c r="D589" s="6" t="s">
        <v>66</v>
      </c>
      <c r="E589" s="24">
        <v>3</v>
      </c>
      <c r="F589" s="24">
        <v>14</v>
      </c>
      <c r="G589" s="25">
        <f>E589+F589</f>
        <v>17</v>
      </c>
    </row>
    <row r="590" spans="1:7">
      <c r="A590" s="151"/>
      <c r="B590" s="76" t="s">
        <v>448</v>
      </c>
      <c r="C590" s="6" t="s">
        <v>466</v>
      </c>
      <c r="D590" s="6" t="s">
        <v>66</v>
      </c>
      <c r="E590" s="24"/>
      <c r="F590" s="24">
        <v>8</v>
      </c>
      <c r="G590" s="25">
        <f>E590+F590</f>
        <v>8</v>
      </c>
    </row>
    <row r="591" spans="1:7">
      <c r="A591" s="149"/>
      <c r="B591" s="68"/>
      <c r="C591" s="9"/>
      <c r="D591" s="9"/>
      <c r="E591" s="69"/>
      <c r="F591" s="69"/>
      <c r="G591" s="70"/>
    </row>
    <row r="592" spans="1:7">
      <c r="A592" s="149"/>
      <c r="B592" s="68"/>
      <c r="C592" s="9"/>
      <c r="D592" s="9"/>
      <c r="E592" s="69"/>
      <c r="F592" s="69"/>
      <c r="G592" s="70"/>
    </row>
    <row r="593" spans="1:7">
      <c r="A593" s="147"/>
      <c r="B593" s="29" t="s">
        <v>469</v>
      </c>
      <c r="C593" s="29" t="s">
        <v>470</v>
      </c>
      <c r="D593" s="29" t="s">
        <v>471</v>
      </c>
      <c r="E593" s="30" t="s">
        <v>472</v>
      </c>
      <c r="F593" s="30" t="s">
        <v>473</v>
      </c>
      <c r="G593" s="31" t="s">
        <v>474</v>
      </c>
    </row>
    <row r="594" spans="1:7">
      <c r="A594" s="191"/>
      <c r="B594" s="76" t="s">
        <v>460</v>
      </c>
      <c r="C594" s="6" t="s">
        <v>193</v>
      </c>
      <c r="D594" s="6" t="s">
        <v>66</v>
      </c>
      <c r="E594" s="24">
        <v>5</v>
      </c>
      <c r="F594" s="24">
        <v>8</v>
      </c>
      <c r="G594" s="25">
        <f t="shared" ref="G594:G598" si="29">E594+F594</f>
        <v>13</v>
      </c>
    </row>
    <row r="595" spans="1:7">
      <c r="A595" s="191"/>
      <c r="B595" s="76" t="s">
        <v>460</v>
      </c>
      <c r="C595" s="6" t="s">
        <v>194</v>
      </c>
      <c r="D595" s="6" t="s">
        <v>66</v>
      </c>
      <c r="E595" s="24">
        <v>5</v>
      </c>
      <c r="F595" s="24">
        <v>8</v>
      </c>
      <c r="G595" s="25">
        <f t="shared" si="29"/>
        <v>13</v>
      </c>
    </row>
    <row r="596" spans="1:7">
      <c r="A596" s="191" t="s">
        <v>480</v>
      </c>
      <c r="B596" s="76" t="s">
        <v>460</v>
      </c>
      <c r="C596" s="6" t="s">
        <v>197</v>
      </c>
      <c r="D596" s="6" t="s">
        <v>66</v>
      </c>
      <c r="E596" s="24">
        <v>7</v>
      </c>
      <c r="F596" s="24">
        <v>8</v>
      </c>
      <c r="G596" s="25">
        <f t="shared" si="29"/>
        <v>15</v>
      </c>
    </row>
    <row r="597" spans="1:7">
      <c r="A597" s="191"/>
      <c r="B597" s="76" t="s">
        <v>460</v>
      </c>
      <c r="C597" s="6" t="s">
        <v>453</v>
      </c>
      <c r="D597" s="6" t="s">
        <v>66</v>
      </c>
      <c r="E597" s="24">
        <v>15</v>
      </c>
      <c r="F597" s="24">
        <v>8</v>
      </c>
      <c r="G597" s="25">
        <f t="shared" si="29"/>
        <v>23</v>
      </c>
    </row>
    <row r="598" spans="1:7">
      <c r="A598" s="191"/>
      <c r="B598" s="76" t="s">
        <v>460</v>
      </c>
      <c r="C598" s="6" t="s">
        <v>467</v>
      </c>
      <c r="D598" s="6" t="s">
        <v>66</v>
      </c>
      <c r="E598" s="24">
        <v>43</v>
      </c>
      <c r="F598" s="24"/>
      <c r="G598" s="25">
        <f t="shared" si="29"/>
        <v>43</v>
      </c>
    </row>
    <row r="599" spans="1:7">
      <c r="A599" s="149"/>
      <c r="B599" s="68"/>
      <c r="C599" s="9"/>
      <c r="D599" s="9"/>
      <c r="E599" s="69"/>
      <c r="F599" s="69"/>
      <c r="G599" s="70"/>
    </row>
    <row r="600" spans="1:7">
      <c r="A600" s="149"/>
      <c r="B600" s="68"/>
      <c r="C600" s="9"/>
      <c r="D600" s="9"/>
      <c r="E600" s="69"/>
      <c r="F600" s="69"/>
      <c r="G600" s="70"/>
    </row>
    <row r="601" spans="1:7">
      <c r="A601" s="147"/>
      <c r="B601" s="29" t="s">
        <v>469</v>
      </c>
      <c r="C601" s="29" t="s">
        <v>470</v>
      </c>
      <c r="D601" s="29" t="s">
        <v>471</v>
      </c>
      <c r="E601" s="30" t="s">
        <v>472</v>
      </c>
      <c r="F601" s="30" t="s">
        <v>473</v>
      </c>
      <c r="G601" s="31" t="s">
        <v>474</v>
      </c>
    </row>
    <row r="602" spans="1:7">
      <c r="A602" s="191"/>
      <c r="B602" s="72" t="s">
        <v>449</v>
      </c>
      <c r="C602" s="6" t="s">
        <v>193</v>
      </c>
      <c r="D602" s="6" t="s">
        <v>66</v>
      </c>
      <c r="E602" s="24">
        <v>5</v>
      </c>
      <c r="F602" s="24">
        <v>8</v>
      </c>
      <c r="G602" s="25">
        <f t="shared" ref="G602:G607" si="30">E602+F602</f>
        <v>13</v>
      </c>
    </row>
    <row r="603" spans="1:7">
      <c r="A603" s="191"/>
      <c r="B603" s="76" t="s">
        <v>449</v>
      </c>
      <c r="C603" s="6" t="s">
        <v>194</v>
      </c>
      <c r="D603" s="6" t="s">
        <v>66</v>
      </c>
      <c r="E603" s="24">
        <v>5</v>
      </c>
      <c r="F603" s="24">
        <v>8</v>
      </c>
      <c r="G603" s="25">
        <f t="shared" si="30"/>
        <v>13</v>
      </c>
    </row>
    <row r="604" spans="1:7">
      <c r="A604" s="195" t="s">
        <v>480</v>
      </c>
      <c r="B604" s="76" t="s">
        <v>449</v>
      </c>
      <c r="C604" s="6" t="s">
        <v>197</v>
      </c>
      <c r="D604" s="6" t="s">
        <v>66</v>
      </c>
      <c r="E604" s="24">
        <v>5</v>
      </c>
      <c r="F604" s="24">
        <v>8</v>
      </c>
      <c r="G604" s="25">
        <f t="shared" si="30"/>
        <v>13</v>
      </c>
    </row>
    <row r="605" spans="1:7">
      <c r="A605" s="196"/>
      <c r="B605" s="76" t="s">
        <v>449</v>
      </c>
      <c r="C605" s="6" t="s">
        <v>189</v>
      </c>
      <c r="D605" s="6" t="s">
        <v>66</v>
      </c>
      <c r="E605" s="24">
        <v>15</v>
      </c>
      <c r="F605" s="24">
        <v>8</v>
      </c>
      <c r="G605" s="25">
        <f t="shared" si="30"/>
        <v>23</v>
      </c>
    </row>
    <row r="606" spans="1:7">
      <c r="A606" s="196"/>
      <c r="B606" s="76" t="s">
        <v>449</v>
      </c>
      <c r="C606" s="6" t="s">
        <v>280</v>
      </c>
      <c r="D606" s="6" t="s">
        <v>66</v>
      </c>
      <c r="E606" s="24">
        <v>3</v>
      </c>
      <c r="F606" s="24">
        <v>14</v>
      </c>
      <c r="G606" s="25">
        <f t="shared" si="30"/>
        <v>17</v>
      </c>
    </row>
    <row r="607" spans="1:7">
      <c r="A607" s="197"/>
      <c r="B607" s="76" t="s">
        <v>449</v>
      </c>
      <c r="C607" s="6" t="s">
        <v>459</v>
      </c>
      <c r="D607" s="6" t="s">
        <v>66</v>
      </c>
      <c r="E607" s="24">
        <v>36</v>
      </c>
      <c r="F607" s="24"/>
      <c r="G607" s="25">
        <f t="shared" si="30"/>
        <v>36</v>
      </c>
    </row>
    <row r="608" spans="1:7">
      <c r="A608" s="149"/>
      <c r="B608" s="68"/>
      <c r="C608" s="9"/>
      <c r="D608" s="9"/>
      <c r="E608" s="69"/>
      <c r="F608" s="69"/>
      <c r="G608" s="70"/>
    </row>
    <row r="609" spans="1:7">
      <c r="A609" s="149"/>
      <c r="B609" s="68"/>
      <c r="C609" s="9"/>
      <c r="D609" s="9"/>
      <c r="E609" s="69"/>
      <c r="F609" s="69"/>
      <c r="G609" s="70"/>
    </row>
    <row r="610" spans="1:7">
      <c r="A610" s="147"/>
      <c r="B610" s="29" t="s">
        <v>469</v>
      </c>
      <c r="C610" s="29" t="s">
        <v>470</v>
      </c>
      <c r="D610" s="29" t="s">
        <v>471</v>
      </c>
      <c r="E610" s="30" t="s">
        <v>472</v>
      </c>
      <c r="F610" s="30" t="s">
        <v>473</v>
      </c>
      <c r="G610" s="31" t="s">
        <v>474</v>
      </c>
    </row>
    <row r="611" spans="1:7">
      <c r="A611" s="191"/>
      <c r="B611" s="76" t="s">
        <v>461</v>
      </c>
      <c r="C611" s="6" t="s">
        <v>193</v>
      </c>
      <c r="D611" s="6" t="s">
        <v>66</v>
      </c>
      <c r="E611" s="24">
        <v>5</v>
      </c>
      <c r="F611" s="24">
        <v>8</v>
      </c>
      <c r="G611" s="25">
        <f t="shared" ref="G611:G615" si="31">E611+F611</f>
        <v>13</v>
      </c>
    </row>
    <row r="612" spans="1:7">
      <c r="A612" s="191"/>
      <c r="B612" s="76" t="s">
        <v>461</v>
      </c>
      <c r="C612" s="6" t="s">
        <v>194</v>
      </c>
      <c r="D612" s="6" t="s">
        <v>66</v>
      </c>
      <c r="E612" s="24">
        <v>5</v>
      </c>
      <c r="F612" s="24">
        <v>8</v>
      </c>
      <c r="G612" s="25">
        <f t="shared" si="31"/>
        <v>13</v>
      </c>
    </row>
    <row r="613" spans="1:7">
      <c r="A613" s="191" t="s">
        <v>480</v>
      </c>
      <c r="B613" s="76" t="s">
        <v>461</v>
      </c>
      <c r="C613" s="6" t="s">
        <v>197</v>
      </c>
      <c r="D613" s="6" t="s">
        <v>66</v>
      </c>
      <c r="E613" s="24">
        <v>10</v>
      </c>
      <c r="F613" s="24">
        <v>8</v>
      </c>
      <c r="G613" s="25">
        <f t="shared" si="31"/>
        <v>18</v>
      </c>
    </row>
    <row r="614" spans="1:7">
      <c r="A614" s="191"/>
      <c r="B614" s="76" t="s">
        <v>461</v>
      </c>
      <c r="C614" s="6" t="s">
        <v>453</v>
      </c>
      <c r="D614" s="6" t="s">
        <v>66</v>
      </c>
      <c r="E614" s="24">
        <v>24</v>
      </c>
      <c r="F614" s="24">
        <v>8</v>
      </c>
      <c r="G614" s="25">
        <f t="shared" si="31"/>
        <v>32</v>
      </c>
    </row>
    <row r="615" spans="1:7">
      <c r="A615" s="191"/>
      <c r="B615" s="76" t="s">
        <v>461</v>
      </c>
      <c r="C615" s="6" t="s">
        <v>459</v>
      </c>
      <c r="D615" s="6" t="s">
        <v>66</v>
      </c>
      <c r="E615" s="24">
        <v>60</v>
      </c>
      <c r="F615" s="24"/>
      <c r="G615" s="25">
        <f t="shared" si="31"/>
        <v>60</v>
      </c>
    </row>
    <row r="618" spans="1:7">
      <c r="A618" s="147"/>
      <c r="B618" s="29" t="s">
        <v>469</v>
      </c>
      <c r="C618" s="29" t="s">
        <v>470</v>
      </c>
      <c r="D618" s="29" t="s">
        <v>471</v>
      </c>
      <c r="E618" s="30" t="s">
        <v>472</v>
      </c>
      <c r="F618" s="30" t="s">
        <v>473</v>
      </c>
      <c r="G618" s="31" t="s">
        <v>474</v>
      </c>
    </row>
    <row r="619" spans="1:7">
      <c r="A619" s="191"/>
      <c r="B619" s="76" t="s">
        <v>462</v>
      </c>
      <c r="C619" s="6" t="s">
        <v>193</v>
      </c>
      <c r="D619" s="6" t="s">
        <v>66</v>
      </c>
      <c r="E619" s="24">
        <v>4</v>
      </c>
      <c r="F619" s="24">
        <v>8</v>
      </c>
      <c r="G619" s="25">
        <f t="shared" ref="G619:G623" si="32">E619+F619</f>
        <v>12</v>
      </c>
    </row>
    <row r="620" spans="1:7">
      <c r="A620" s="191"/>
      <c r="B620" s="76" t="s">
        <v>462</v>
      </c>
      <c r="C620" s="6" t="s">
        <v>194</v>
      </c>
      <c r="D620" s="6" t="s">
        <v>66</v>
      </c>
      <c r="E620" s="24">
        <v>4</v>
      </c>
      <c r="F620" s="24">
        <v>8</v>
      </c>
      <c r="G620" s="25">
        <f t="shared" si="32"/>
        <v>12</v>
      </c>
    </row>
    <row r="621" spans="1:7">
      <c r="A621" s="191" t="s">
        <v>480</v>
      </c>
      <c r="B621" s="76" t="s">
        <v>462</v>
      </c>
      <c r="C621" s="6" t="s">
        <v>197</v>
      </c>
      <c r="D621" s="6" t="s">
        <v>66</v>
      </c>
      <c r="E621" s="24">
        <v>5</v>
      </c>
      <c r="F621" s="24">
        <v>8</v>
      </c>
      <c r="G621" s="25">
        <f t="shared" si="32"/>
        <v>13</v>
      </c>
    </row>
    <row r="622" spans="1:7">
      <c r="A622" s="191"/>
      <c r="B622" s="76" t="s">
        <v>462</v>
      </c>
      <c r="C622" s="6" t="s">
        <v>453</v>
      </c>
      <c r="D622" s="6" t="s">
        <v>66</v>
      </c>
      <c r="E622" s="24">
        <v>13.5</v>
      </c>
      <c r="F622" s="24">
        <v>8</v>
      </c>
      <c r="G622" s="25">
        <f t="shared" si="32"/>
        <v>21.5</v>
      </c>
    </row>
    <row r="623" spans="1:7">
      <c r="A623" s="191"/>
      <c r="B623" s="76" t="s">
        <v>462</v>
      </c>
      <c r="C623" s="6" t="s">
        <v>459</v>
      </c>
      <c r="D623" s="6" t="s">
        <v>66</v>
      </c>
      <c r="E623" s="24">
        <v>33</v>
      </c>
      <c r="F623" s="24"/>
      <c r="G623" s="25">
        <f t="shared" si="32"/>
        <v>33</v>
      </c>
    </row>
    <row r="626" spans="1:7">
      <c r="A626" s="147"/>
      <c r="B626" s="29" t="s">
        <v>469</v>
      </c>
      <c r="C626" s="29" t="s">
        <v>470</v>
      </c>
      <c r="D626" s="29" t="s">
        <v>471</v>
      </c>
      <c r="E626" s="30" t="s">
        <v>472</v>
      </c>
      <c r="F626" s="30" t="s">
        <v>473</v>
      </c>
      <c r="G626" s="31" t="s">
        <v>474</v>
      </c>
    </row>
    <row r="627" spans="1:7">
      <c r="A627" s="191"/>
      <c r="B627" s="76" t="s">
        <v>463</v>
      </c>
      <c r="C627" s="6" t="s">
        <v>193</v>
      </c>
      <c r="D627" s="6" t="s">
        <v>66</v>
      </c>
      <c r="E627" s="24">
        <v>4</v>
      </c>
      <c r="F627" s="24">
        <v>8</v>
      </c>
      <c r="G627" s="25">
        <f t="shared" ref="G627:G631" si="33">E627+F627</f>
        <v>12</v>
      </c>
    </row>
    <row r="628" spans="1:7">
      <c r="A628" s="191"/>
      <c r="B628" s="76" t="s">
        <v>463</v>
      </c>
      <c r="C628" s="6" t="s">
        <v>194</v>
      </c>
      <c r="D628" s="6" t="s">
        <v>66</v>
      </c>
      <c r="E628" s="24">
        <v>4</v>
      </c>
      <c r="F628" s="24">
        <v>8</v>
      </c>
      <c r="G628" s="25">
        <f t="shared" si="33"/>
        <v>12</v>
      </c>
    </row>
    <row r="629" spans="1:7">
      <c r="A629" s="191" t="s">
        <v>480</v>
      </c>
      <c r="B629" s="76" t="s">
        <v>463</v>
      </c>
      <c r="C629" s="6" t="s">
        <v>197</v>
      </c>
      <c r="D629" s="6" t="s">
        <v>66</v>
      </c>
      <c r="E629" s="24">
        <v>5</v>
      </c>
      <c r="F629" s="24">
        <v>8</v>
      </c>
      <c r="G629" s="25">
        <f t="shared" si="33"/>
        <v>13</v>
      </c>
    </row>
    <row r="630" spans="1:7">
      <c r="A630" s="191"/>
      <c r="B630" s="76" t="s">
        <v>463</v>
      </c>
      <c r="C630" s="6" t="s">
        <v>453</v>
      </c>
      <c r="D630" s="6" t="s">
        <v>66</v>
      </c>
      <c r="E630" s="24">
        <v>13.5</v>
      </c>
      <c r="F630" s="24">
        <v>8</v>
      </c>
      <c r="G630" s="25">
        <f t="shared" si="33"/>
        <v>21.5</v>
      </c>
    </row>
    <row r="631" spans="1:7">
      <c r="A631" s="191"/>
      <c r="B631" s="76" t="s">
        <v>463</v>
      </c>
      <c r="C631" s="6" t="s">
        <v>459</v>
      </c>
      <c r="D631" s="6" t="s">
        <v>66</v>
      </c>
      <c r="E631" s="24">
        <v>33</v>
      </c>
      <c r="F631" s="24"/>
      <c r="G631" s="25">
        <f t="shared" si="33"/>
        <v>33</v>
      </c>
    </row>
    <row r="634" spans="1:7">
      <c r="A634" s="147"/>
      <c r="B634" s="29" t="s">
        <v>469</v>
      </c>
      <c r="C634" s="29" t="s">
        <v>470</v>
      </c>
      <c r="D634" s="29" t="s">
        <v>471</v>
      </c>
      <c r="E634" s="30" t="s">
        <v>472</v>
      </c>
      <c r="F634" s="30" t="s">
        <v>473</v>
      </c>
      <c r="G634" s="31" t="s">
        <v>474</v>
      </c>
    </row>
    <row r="635" spans="1:7">
      <c r="A635" s="194" t="s">
        <v>475</v>
      </c>
      <c r="B635" s="32" t="s">
        <v>226</v>
      </c>
      <c r="C635" s="6" t="s">
        <v>188</v>
      </c>
      <c r="D635" s="6" t="s">
        <v>66</v>
      </c>
      <c r="E635" s="24"/>
      <c r="F635" s="24">
        <v>8</v>
      </c>
      <c r="G635" s="25">
        <f t="shared" ref="G635:G663" si="34">E635+F635</f>
        <v>8</v>
      </c>
    </row>
    <row r="636" spans="1:7">
      <c r="A636" s="194"/>
      <c r="B636" s="32" t="s">
        <v>226</v>
      </c>
      <c r="C636" s="6" t="s">
        <v>147</v>
      </c>
      <c r="D636" s="6" t="s">
        <v>66</v>
      </c>
      <c r="E636" s="24"/>
      <c r="F636" s="24">
        <v>8</v>
      </c>
      <c r="G636" s="25">
        <f t="shared" si="34"/>
        <v>8</v>
      </c>
    </row>
    <row r="637" spans="1:7">
      <c r="A637" s="194"/>
      <c r="B637" s="32" t="s">
        <v>226</v>
      </c>
      <c r="C637" s="6" t="s">
        <v>259</v>
      </c>
      <c r="D637" s="6" t="s">
        <v>66</v>
      </c>
      <c r="E637" s="24"/>
      <c r="F637" s="24">
        <v>10</v>
      </c>
      <c r="G637" s="25">
        <f t="shared" si="34"/>
        <v>10</v>
      </c>
    </row>
    <row r="638" spans="1:7">
      <c r="A638" s="191" t="s">
        <v>477</v>
      </c>
      <c r="B638" s="32" t="s">
        <v>226</v>
      </c>
      <c r="C638" s="6" t="s">
        <v>481</v>
      </c>
      <c r="D638" s="6" t="s">
        <v>66</v>
      </c>
      <c r="E638" s="24"/>
      <c r="F638" s="24">
        <v>20</v>
      </c>
      <c r="G638" s="25">
        <f t="shared" si="34"/>
        <v>20</v>
      </c>
    </row>
    <row r="639" spans="1:7">
      <c r="A639" s="191"/>
      <c r="B639" s="32" t="s">
        <v>226</v>
      </c>
      <c r="C639" s="6" t="s">
        <v>65</v>
      </c>
      <c r="D639" s="6" t="s">
        <v>66</v>
      </c>
      <c r="E639" s="24">
        <v>6</v>
      </c>
      <c r="F639" s="24">
        <v>6</v>
      </c>
      <c r="G639" s="25">
        <f t="shared" si="34"/>
        <v>12</v>
      </c>
    </row>
    <row r="640" spans="1:7">
      <c r="A640" s="191"/>
      <c r="B640" s="32" t="s">
        <v>226</v>
      </c>
      <c r="C640" s="6" t="s">
        <v>67</v>
      </c>
      <c r="D640" s="6" t="s">
        <v>66</v>
      </c>
      <c r="E640" s="24">
        <v>5</v>
      </c>
      <c r="F640" s="24">
        <v>6</v>
      </c>
      <c r="G640" s="25">
        <f t="shared" si="34"/>
        <v>11</v>
      </c>
    </row>
    <row r="641" spans="1:7">
      <c r="A641" s="191"/>
      <c r="B641" s="32" t="s">
        <v>226</v>
      </c>
      <c r="C641" s="6" t="s">
        <v>68</v>
      </c>
      <c r="D641" s="6" t="s">
        <v>66</v>
      </c>
      <c r="E641" s="24">
        <v>4</v>
      </c>
      <c r="F641" s="24">
        <v>6</v>
      </c>
      <c r="G641" s="25">
        <f t="shared" si="34"/>
        <v>10</v>
      </c>
    </row>
    <row r="642" spans="1:7">
      <c r="A642" s="191"/>
      <c r="B642" s="32" t="s">
        <v>226</v>
      </c>
      <c r="C642" s="6" t="s">
        <v>193</v>
      </c>
      <c r="D642" s="6" t="s">
        <v>66</v>
      </c>
      <c r="E642" s="24">
        <v>4</v>
      </c>
      <c r="F642" s="24">
        <v>6</v>
      </c>
      <c r="G642" s="25">
        <f t="shared" si="34"/>
        <v>10</v>
      </c>
    </row>
    <row r="643" spans="1:7">
      <c r="A643" s="191" t="s">
        <v>480</v>
      </c>
      <c r="B643" s="76" t="s">
        <v>226</v>
      </c>
      <c r="C643" s="6" t="s">
        <v>194</v>
      </c>
      <c r="D643" s="6" t="s">
        <v>66</v>
      </c>
      <c r="E643" s="24">
        <v>3</v>
      </c>
      <c r="F643" s="24">
        <v>6</v>
      </c>
      <c r="G643" s="25">
        <f t="shared" si="34"/>
        <v>9</v>
      </c>
    </row>
    <row r="644" spans="1:7">
      <c r="A644" s="191"/>
      <c r="B644" s="76" t="s">
        <v>226</v>
      </c>
      <c r="C644" s="6" t="s">
        <v>69</v>
      </c>
      <c r="D644" s="6" t="s">
        <v>66</v>
      </c>
      <c r="E644" s="24">
        <v>10</v>
      </c>
      <c r="F644" s="24">
        <v>10</v>
      </c>
      <c r="G644" s="25">
        <f t="shared" si="34"/>
        <v>20</v>
      </c>
    </row>
    <row r="645" spans="1:7">
      <c r="A645" s="191"/>
      <c r="B645" s="76" t="s">
        <v>226</v>
      </c>
      <c r="C645" s="6" t="s">
        <v>136</v>
      </c>
      <c r="D645" s="6" t="s">
        <v>66</v>
      </c>
      <c r="E645" s="24">
        <v>4</v>
      </c>
      <c r="F645" s="24">
        <v>10</v>
      </c>
      <c r="G645" s="25">
        <f t="shared" si="34"/>
        <v>14</v>
      </c>
    </row>
    <row r="646" spans="1:7">
      <c r="A646" s="191"/>
      <c r="B646" s="76" t="s">
        <v>226</v>
      </c>
      <c r="C646" s="6" t="s">
        <v>71</v>
      </c>
      <c r="D646" s="6" t="s">
        <v>66</v>
      </c>
      <c r="E646" s="24">
        <v>8</v>
      </c>
      <c r="F646" s="24">
        <v>10</v>
      </c>
      <c r="G646" s="25">
        <f t="shared" si="34"/>
        <v>18</v>
      </c>
    </row>
    <row r="647" spans="1:7">
      <c r="A647" s="191"/>
      <c r="B647" s="76" t="s">
        <v>226</v>
      </c>
      <c r="C647" s="6" t="s">
        <v>258</v>
      </c>
      <c r="D647" s="6" t="s">
        <v>66</v>
      </c>
      <c r="E647" s="24">
        <v>10</v>
      </c>
      <c r="F647" s="24">
        <v>13</v>
      </c>
      <c r="G647" s="25">
        <f t="shared" si="34"/>
        <v>23</v>
      </c>
    </row>
    <row r="648" spans="1:7">
      <c r="A648" s="191"/>
      <c r="B648" s="76" t="s">
        <v>226</v>
      </c>
      <c r="C648" s="6" t="s">
        <v>135</v>
      </c>
      <c r="D648" s="6" t="s">
        <v>66</v>
      </c>
      <c r="E648" s="24">
        <v>4</v>
      </c>
      <c r="F648" s="24">
        <v>14</v>
      </c>
      <c r="G648" s="25">
        <f t="shared" si="34"/>
        <v>18</v>
      </c>
    </row>
    <row r="649" spans="1:7">
      <c r="A649" s="191"/>
      <c r="B649" s="76" t="s">
        <v>226</v>
      </c>
      <c r="C649" s="6" t="s">
        <v>137</v>
      </c>
      <c r="D649" s="6" t="s">
        <v>66</v>
      </c>
      <c r="E649" s="24">
        <v>16</v>
      </c>
      <c r="F649" s="24">
        <v>14</v>
      </c>
      <c r="G649" s="25">
        <f t="shared" si="34"/>
        <v>30</v>
      </c>
    </row>
    <row r="650" spans="1:7">
      <c r="A650" s="191"/>
      <c r="B650" s="76" t="s">
        <v>226</v>
      </c>
      <c r="C650" s="6" t="s">
        <v>74</v>
      </c>
      <c r="D650" s="6" t="s">
        <v>66</v>
      </c>
      <c r="E650" s="24">
        <v>4</v>
      </c>
      <c r="F650" s="24">
        <v>14</v>
      </c>
      <c r="G650" s="25">
        <f t="shared" si="34"/>
        <v>18</v>
      </c>
    </row>
    <row r="651" spans="1:7">
      <c r="A651" s="191"/>
      <c r="B651" s="76" t="s">
        <v>226</v>
      </c>
      <c r="C651" s="6" t="s">
        <v>96</v>
      </c>
      <c r="D651" s="6" t="s">
        <v>66</v>
      </c>
      <c r="E651" s="24">
        <v>3</v>
      </c>
      <c r="F651" s="24">
        <v>16</v>
      </c>
      <c r="G651" s="25">
        <f t="shared" si="34"/>
        <v>19</v>
      </c>
    </row>
    <row r="652" spans="1:7">
      <c r="A652" s="191"/>
      <c r="B652" s="76" t="s">
        <v>226</v>
      </c>
      <c r="C652" s="6" t="s">
        <v>138</v>
      </c>
      <c r="D652" s="6" t="s">
        <v>66</v>
      </c>
      <c r="E652" s="24">
        <v>12</v>
      </c>
      <c r="F652" s="24">
        <v>14</v>
      </c>
      <c r="G652" s="25">
        <f t="shared" si="34"/>
        <v>26</v>
      </c>
    </row>
    <row r="653" spans="1:7">
      <c r="A653" s="191"/>
      <c r="B653" s="76" t="s">
        <v>226</v>
      </c>
      <c r="C653" s="6" t="s">
        <v>82</v>
      </c>
      <c r="D653" s="6" t="s">
        <v>66</v>
      </c>
      <c r="E653" s="24">
        <v>8</v>
      </c>
      <c r="F653" s="24">
        <v>16</v>
      </c>
      <c r="G653" s="25">
        <f t="shared" si="34"/>
        <v>24</v>
      </c>
    </row>
    <row r="654" spans="1:7">
      <c r="A654" s="191"/>
      <c r="B654" s="76" t="s">
        <v>226</v>
      </c>
      <c r="C654" s="6" t="s">
        <v>260</v>
      </c>
      <c r="D654" s="6" t="s">
        <v>66</v>
      </c>
      <c r="E654" s="24">
        <v>36</v>
      </c>
      <c r="F654" s="24">
        <v>12</v>
      </c>
      <c r="G654" s="25">
        <f t="shared" si="34"/>
        <v>48</v>
      </c>
    </row>
    <row r="655" spans="1:7">
      <c r="A655" s="191"/>
      <c r="B655" s="76" t="s">
        <v>226</v>
      </c>
      <c r="C655" s="6" t="s">
        <v>261</v>
      </c>
      <c r="D655" s="6" t="s">
        <v>66</v>
      </c>
      <c r="E655" s="24">
        <v>30</v>
      </c>
      <c r="F655" s="24">
        <v>12</v>
      </c>
      <c r="G655" s="25">
        <f t="shared" si="34"/>
        <v>42</v>
      </c>
    </row>
    <row r="656" spans="1:7">
      <c r="A656" s="191"/>
      <c r="B656" s="76" t="s">
        <v>226</v>
      </c>
      <c r="C656" s="6" t="s">
        <v>195</v>
      </c>
      <c r="D656" s="6" t="s">
        <v>66</v>
      </c>
      <c r="E656" s="24">
        <v>25</v>
      </c>
      <c r="F656" s="24">
        <v>12</v>
      </c>
      <c r="G656" s="25">
        <f t="shared" si="34"/>
        <v>37</v>
      </c>
    </row>
    <row r="657" spans="1:7">
      <c r="A657" s="191"/>
      <c r="B657" s="76" t="s">
        <v>226</v>
      </c>
      <c r="C657" s="6" t="s">
        <v>72</v>
      </c>
      <c r="D657" s="6" t="s">
        <v>66</v>
      </c>
      <c r="E657" s="24">
        <v>7</v>
      </c>
      <c r="F657" s="24">
        <v>16</v>
      </c>
      <c r="G657" s="25">
        <f t="shared" si="34"/>
        <v>23</v>
      </c>
    </row>
    <row r="658" spans="1:7">
      <c r="A658" s="191"/>
      <c r="B658" s="76" t="s">
        <v>226</v>
      </c>
      <c r="C658" s="6" t="s">
        <v>73</v>
      </c>
      <c r="D658" s="6" t="s">
        <v>66</v>
      </c>
      <c r="E658" s="24">
        <v>20</v>
      </c>
      <c r="F658" s="24">
        <v>16</v>
      </c>
      <c r="G658" s="25">
        <f t="shared" si="34"/>
        <v>36</v>
      </c>
    </row>
    <row r="659" spans="1:7">
      <c r="A659" s="191"/>
      <c r="B659" s="76" t="s">
        <v>187</v>
      </c>
      <c r="C659" s="6" t="s">
        <v>262</v>
      </c>
      <c r="D659" s="6" t="s">
        <v>66</v>
      </c>
      <c r="E659" s="24">
        <v>40</v>
      </c>
      <c r="F659" s="24">
        <v>12</v>
      </c>
      <c r="G659" s="25">
        <f t="shared" si="34"/>
        <v>52</v>
      </c>
    </row>
    <row r="660" spans="1:7">
      <c r="A660" s="191"/>
      <c r="B660" s="76" t="s">
        <v>187</v>
      </c>
      <c r="C660" s="6" t="s">
        <v>263</v>
      </c>
      <c r="D660" s="6" t="s">
        <v>66</v>
      </c>
      <c r="E660" s="24">
        <v>4</v>
      </c>
      <c r="F660" s="24">
        <v>12</v>
      </c>
      <c r="G660" s="25">
        <f t="shared" si="34"/>
        <v>16</v>
      </c>
    </row>
    <row r="661" spans="1:7">
      <c r="A661" s="191"/>
      <c r="B661" s="76" t="s">
        <v>187</v>
      </c>
      <c r="C661" s="6" t="s">
        <v>264</v>
      </c>
      <c r="D661" s="6"/>
      <c r="E661" s="24">
        <v>5</v>
      </c>
      <c r="F661" s="24">
        <v>18</v>
      </c>
      <c r="G661" s="25">
        <f t="shared" si="34"/>
        <v>23</v>
      </c>
    </row>
    <row r="662" spans="1:7">
      <c r="A662" s="191"/>
      <c r="B662" s="76" t="s">
        <v>187</v>
      </c>
      <c r="C662" s="6" t="s">
        <v>196</v>
      </c>
      <c r="D662" s="6" t="s">
        <v>66</v>
      </c>
      <c r="E662" s="24">
        <v>2</v>
      </c>
      <c r="F662" s="24">
        <v>10</v>
      </c>
      <c r="G662" s="25">
        <f t="shared" si="34"/>
        <v>12</v>
      </c>
    </row>
    <row r="663" spans="1:7">
      <c r="A663" s="191"/>
      <c r="B663" s="76" t="s">
        <v>187</v>
      </c>
      <c r="C663" s="6" t="s">
        <v>73</v>
      </c>
      <c r="D663" s="6" t="s">
        <v>66</v>
      </c>
      <c r="E663" s="24">
        <v>25</v>
      </c>
      <c r="F663" s="24">
        <v>13</v>
      </c>
      <c r="G663" s="25">
        <f t="shared" si="34"/>
        <v>38</v>
      </c>
    </row>
    <row r="664" spans="1:7">
      <c r="A664" s="191"/>
      <c r="B664" s="76" t="s">
        <v>187</v>
      </c>
      <c r="C664" s="6" t="s">
        <v>446</v>
      </c>
      <c r="D664" s="6" t="s">
        <v>66</v>
      </c>
      <c r="E664" s="24">
        <v>2</v>
      </c>
      <c r="F664" s="24">
        <v>10</v>
      </c>
      <c r="G664" s="25">
        <f t="shared" ref="G664" si="35">E664+F664</f>
        <v>12</v>
      </c>
    </row>
    <row r="665" spans="1:7">
      <c r="A665" s="149"/>
      <c r="B665" s="68"/>
      <c r="C665" s="9"/>
      <c r="D665" s="9"/>
      <c r="E665" s="69"/>
      <c r="F665" s="69"/>
      <c r="G665" s="70"/>
    </row>
    <row r="666" spans="1:7">
      <c r="A666" s="149"/>
      <c r="B666" s="68"/>
      <c r="C666" s="9"/>
      <c r="D666" s="9"/>
      <c r="E666" s="69"/>
      <c r="F666" s="69"/>
      <c r="G666" s="70"/>
    </row>
    <row r="667" spans="1:7">
      <c r="A667" s="147"/>
      <c r="B667" s="29" t="s">
        <v>469</v>
      </c>
      <c r="C667" s="29" t="s">
        <v>470</v>
      </c>
      <c r="D667" s="29" t="s">
        <v>471</v>
      </c>
      <c r="E667" s="30" t="s">
        <v>472</v>
      </c>
      <c r="F667" s="30" t="s">
        <v>473</v>
      </c>
      <c r="G667" s="31" t="s">
        <v>474</v>
      </c>
    </row>
    <row r="668" spans="1:7">
      <c r="A668" s="198" t="s">
        <v>480</v>
      </c>
      <c r="B668" s="32" t="s">
        <v>198</v>
      </c>
      <c r="C668" s="6" t="s">
        <v>189</v>
      </c>
      <c r="D668" s="6" t="s">
        <v>66</v>
      </c>
      <c r="E668" s="12">
        <v>9</v>
      </c>
      <c r="F668" s="13"/>
      <c r="G668" s="12">
        <v>9</v>
      </c>
    </row>
    <row r="669" spans="1:7">
      <c r="A669" s="199"/>
      <c r="B669" s="32" t="s">
        <v>199</v>
      </c>
      <c r="C669" s="6" t="s">
        <v>189</v>
      </c>
      <c r="D669" s="6" t="s">
        <v>66</v>
      </c>
      <c r="E669" s="12">
        <v>9</v>
      </c>
      <c r="F669" s="13"/>
      <c r="G669" s="12">
        <v>9</v>
      </c>
    </row>
    <row r="670" spans="1:7">
      <c r="A670" s="152" t="s">
        <v>502</v>
      </c>
      <c r="B670" s="32" t="s">
        <v>199</v>
      </c>
      <c r="C670" s="6" t="s">
        <v>200</v>
      </c>
      <c r="D670" s="6" t="s">
        <v>66</v>
      </c>
      <c r="E670" s="12"/>
      <c r="F670" s="13">
        <v>6</v>
      </c>
      <c r="G670" s="12">
        <v>6</v>
      </c>
    </row>
    <row r="673" spans="1:7">
      <c r="A673" s="147"/>
      <c r="B673" s="29" t="s">
        <v>469</v>
      </c>
      <c r="C673" s="29" t="s">
        <v>470</v>
      </c>
      <c r="D673" s="29" t="s">
        <v>471</v>
      </c>
      <c r="E673" s="30" t="s">
        <v>472</v>
      </c>
      <c r="F673" s="30" t="s">
        <v>473</v>
      </c>
      <c r="G673" s="31" t="s">
        <v>474</v>
      </c>
    </row>
    <row r="674" spans="1:7">
      <c r="A674" s="194" t="s">
        <v>475</v>
      </c>
      <c r="B674" s="72" t="s">
        <v>255</v>
      </c>
      <c r="C674" s="6" t="s">
        <v>188</v>
      </c>
      <c r="D674" s="6" t="s">
        <v>66</v>
      </c>
      <c r="E674" s="24"/>
      <c r="F674" s="24">
        <v>8</v>
      </c>
      <c r="G674" s="25">
        <f t="shared" ref="G674:G693" si="36">E674+F674</f>
        <v>8</v>
      </c>
    </row>
    <row r="675" spans="1:7">
      <c r="A675" s="194"/>
      <c r="B675" s="72" t="s">
        <v>255</v>
      </c>
      <c r="C675" s="6" t="s">
        <v>147</v>
      </c>
      <c r="D675" s="6" t="s">
        <v>66</v>
      </c>
      <c r="E675" s="24"/>
      <c r="F675" s="24">
        <v>8</v>
      </c>
      <c r="G675" s="25">
        <f t="shared" si="36"/>
        <v>8</v>
      </c>
    </row>
    <row r="676" spans="1:7">
      <c r="A676" s="194"/>
      <c r="B676" s="72" t="s">
        <v>255</v>
      </c>
      <c r="C676" s="6" t="s">
        <v>481</v>
      </c>
      <c r="D676" s="6" t="s">
        <v>66</v>
      </c>
      <c r="E676" s="24"/>
      <c r="F676" s="24">
        <v>20</v>
      </c>
      <c r="G676" s="25">
        <f t="shared" si="36"/>
        <v>20</v>
      </c>
    </row>
    <row r="677" spans="1:7">
      <c r="A677" s="191" t="s">
        <v>477</v>
      </c>
      <c r="B677" s="72" t="s">
        <v>255</v>
      </c>
      <c r="C677" s="6" t="s">
        <v>65</v>
      </c>
      <c r="D677" s="6" t="s">
        <v>66</v>
      </c>
      <c r="E677" s="24">
        <v>4</v>
      </c>
      <c r="F677" s="24">
        <v>10</v>
      </c>
      <c r="G677" s="25">
        <f t="shared" si="36"/>
        <v>14</v>
      </c>
    </row>
    <row r="678" spans="1:7">
      <c r="A678" s="191"/>
      <c r="B678" s="72" t="s">
        <v>255</v>
      </c>
      <c r="C678" s="6" t="s">
        <v>67</v>
      </c>
      <c r="D678" s="6" t="s">
        <v>66</v>
      </c>
      <c r="E678" s="24">
        <v>3</v>
      </c>
      <c r="F678" s="24">
        <v>10</v>
      </c>
      <c r="G678" s="25">
        <f t="shared" si="36"/>
        <v>13</v>
      </c>
    </row>
    <row r="679" spans="1:7">
      <c r="A679" s="191"/>
      <c r="B679" s="72" t="s">
        <v>255</v>
      </c>
      <c r="C679" s="6" t="s">
        <v>68</v>
      </c>
      <c r="D679" s="6" t="s">
        <v>66</v>
      </c>
      <c r="E679" s="24">
        <v>4</v>
      </c>
      <c r="F679" s="24">
        <v>10</v>
      </c>
      <c r="G679" s="25">
        <f t="shared" si="36"/>
        <v>14</v>
      </c>
    </row>
    <row r="680" spans="1:7">
      <c r="A680" s="191" t="s">
        <v>480</v>
      </c>
      <c r="B680" s="72" t="s">
        <v>255</v>
      </c>
      <c r="C680" s="6" t="s">
        <v>275</v>
      </c>
      <c r="D680" s="6" t="s">
        <v>66</v>
      </c>
      <c r="E680" s="24">
        <v>30</v>
      </c>
      <c r="F680" s="24">
        <v>12</v>
      </c>
      <c r="G680" s="25">
        <f t="shared" si="36"/>
        <v>42</v>
      </c>
    </row>
    <row r="681" spans="1:7">
      <c r="A681" s="191"/>
      <c r="B681" s="72" t="s">
        <v>255</v>
      </c>
      <c r="C681" s="6" t="s">
        <v>136</v>
      </c>
      <c r="D681" s="6" t="s">
        <v>66</v>
      </c>
      <c r="E681" s="24">
        <v>2</v>
      </c>
      <c r="F681" s="24">
        <v>14</v>
      </c>
      <c r="G681" s="25">
        <f t="shared" si="36"/>
        <v>16</v>
      </c>
    </row>
    <row r="682" spans="1:7">
      <c r="A682" s="191"/>
      <c r="B682" s="72" t="s">
        <v>255</v>
      </c>
      <c r="C682" s="6" t="s">
        <v>192</v>
      </c>
      <c r="D682" s="6" t="s">
        <v>66</v>
      </c>
      <c r="E682" s="24">
        <v>10</v>
      </c>
      <c r="F682" s="24">
        <v>16</v>
      </c>
      <c r="G682" s="25">
        <f t="shared" si="36"/>
        <v>26</v>
      </c>
    </row>
    <row r="683" spans="1:7">
      <c r="A683" s="191"/>
      <c r="B683" s="72" t="s">
        <v>255</v>
      </c>
      <c r="C683" s="6" t="s">
        <v>71</v>
      </c>
      <c r="D683" s="6" t="s">
        <v>66</v>
      </c>
      <c r="E683" s="24">
        <v>5</v>
      </c>
      <c r="F683" s="24">
        <v>14</v>
      </c>
      <c r="G683" s="25">
        <f t="shared" si="36"/>
        <v>19</v>
      </c>
    </row>
    <row r="684" spans="1:7">
      <c r="A684" s="191"/>
      <c r="B684" s="72" t="s">
        <v>255</v>
      </c>
      <c r="C684" s="6" t="s">
        <v>135</v>
      </c>
      <c r="D684" s="6" t="s">
        <v>66</v>
      </c>
      <c r="E684" s="24">
        <v>3</v>
      </c>
      <c r="F684" s="24">
        <v>14</v>
      </c>
      <c r="G684" s="25">
        <f t="shared" si="36"/>
        <v>17</v>
      </c>
    </row>
    <row r="685" spans="1:7">
      <c r="A685" s="191"/>
      <c r="B685" s="72" t="s">
        <v>255</v>
      </c>
      <c r="C685" s="6" t="s">
        <v>137</v>
      </c>
      <c r="D685" s="6" t="s">
        <v>66</v>
      </c>
      <c r="E685" s="24">
        <v>15</v>
      </c>
      <c r="F685" s="24">
        <v>14</v>
      </c>
      <c r="G685" s="25">
        <f t="shared" si="36"/>
        <v>29</v>
      </c>
    </row>
    <row r="686" spans="1:7">
      <c r="A686" s="191"/>
      <c r="B686" s="72" t="s">
        <v>255</v>
      </c>
      <c r="C686" s="6" t="s">
        <v>74</v>
      </c>
      <c r="D686" s="6" t="s">
        <v>66</v>
      </c>
      <c r="E686" s="24">
        <v>2</v>
      </c>
      <c r="F686" s="24">
        <v>14</v>
      </c>
      <c r="G686" s="25">
        <f t="shared" si="36"/>
        <v>16</v>
      </c>
    </row>
    <row r="687" spans="1:7">
      <c r="A687" s="191"/>
      <c r="B687" s="72" t="s">
        <v>255</v>
      </c>
      <c r="C687" s="6" t="s">
        <v>96</v>
      </c>
      <c r="D687" s="6" t="s">
        <v>66</v>
      </c>
      <c r="E687" s="24">
        <v>3</v>
      </c>
      <c r="F687" s="24">
        <v>16</v>
      </c>
      <c r="G687" s="25">
        <f t="shared" si="36"/>
        <v>19</v>
      </c>
    </row>
    <row r="688" spans="1:7">
      <c r="A688" s="191"/>
      <c r="B688" s="72" t="s">
        <v>255</v>
      </c>
      <c r="C688" s="6" t="s">
        <v>138</v>
      </c>
      <c r="D688" s="6" t="s">
        <v>66</v>
      </c>
      <c r="E688" s="24">
        <v>22</v>
      </c>
      <c r="F688" s="24">
        <v>16</v>
      </c>
      <c r="G688" s="25">
        <f t="shared" si="36"/>
        <v>38</v>
      </c>
    </row>
    <row r="689" spans="1:7">
      <c r="A689" s="191"/>
      <c r="B689" s="72" t="s">
        <v>255</v>
      </c>
      <c r="C689" s="6" t="s">
        <v>82</v>
      </c>
      <c r="D689" s="6" t="s">
        <v>66</v>
      </c>
      <c r="E689" s="24">
        <v>9</v>
      </c>
      <c r="F689" s="24">
        <v>16</v>
      </c>
      <c r="G689" s="25">
        <f t="shared" si="36"/>
        <v>25</v>
      </c>
    </row>
    <row r="690" spans="1:7">
      <c r="A690" s="191"/>
      <c r="B690" s="72" t="s">
        <v>255</v>
      </c>
      <c r="C690" s="6" t="s">
        <v>276</v>
      </c>
      <c r="D690" s="6" t="s">
        <v>66</v>
      </c>
      <c r="E690" s="24">
        <v>55</v>
      </c>
      <c r="F690" s="24">
        <v>12</v>
      </c>
      <c r="G690" s="25">
        <f t="shared" si="36"/>
        <v>67</v>
      </c>
    </row>
    <row r="691" spans="1:7">
      <c r="A691" s="191"/>
      <c r="B691" s="72" t="s">
        <v>255</v>
      </c>
      <c r="C691" s="6" t="s">
        <v>261</v>
      </c>
      <c r="D691" s="6" t="s">
        <v>66</v>
      </c>
      <c r="E691" s="24">
        <v>35</v>
      </c>
      <c r="F691" s="24">
        <v>12</v>
      </c>
      <c r="G691" s="25">
        <f t="shared" si="36"/>
        <v>47</v>
      </c>
    </row>
    <row r="692" spans="1:7">
      <c r="A692" s="191"/>
      <c r="B692" s="72" t="s">
        <v>255</v>
      </c>
      <c r="C692" s="6" t="s">
        <v>72</v>
      </c>
      <c r="D692" s="6" t="s">
        <v>66</v>
      </c>
      <c r="E692" s="24">
        <v>3.5</v>
      </c>
      <c r="F692" s="24">
        <v>16</v>
      </c>
      <c r="G692" s="25">
        <f t="shared" si="36"/>
        <v>19.5</v>
      </c>
    </row>
    <row r="693" spans="1:7">
      <c r="A693" s="191"/>
      <c r="B693" s="72" t="s">
        <v>255</v>
      </c>
      <c r="C693" s="6" t="s">
        <v>73</v>
      </c>
      <c r="D693" s="6" t="s">
        <v>66</v>
      </c>
      <c r="E693" s="24">
        <v>20</v>
      </c>
      <c r="F693" s="24">
        <v>16</v>
      </c>
      <c r="G693" s="25">
        <f t="shared" si="36"/>
        <v>36</v>
      </c>
    </row>
    <row r="694" spans="1:7">
      <c r="A694" s="191"/>
      <c r="B694" s="73" t="s">
        <v>255</v>
      </c>
      <c r="C694" s="6" t="s">
        <v>446</v>
      </c>
      <c r="D694" s="6" t="s">
        <v>66</v>
      </c>
      <c r="E694" s="24">
        <v>2</v>
      </c>
      <c r="F694" s="24">
        <v>10</v>
      </c>
      <c r="G694" s="25">
        <f t="shared" ref="G694" si="37">E694+F694</f>
        <v>12</v>
      </c>
    </row>
    <row r="697" spans="1:7">
      <c r="A697" s="147"/>
      <c r="B697" s="29" t="s">
        <v>469</v>
      </c>
      <c r="C697" s="29" t="s">
        <v>470</v>
      </c>
      <c r="D697" s="29" t="s">
        <v>471</v>
      </c>
      <c r="E697" s="30" t="s">
        <v>472</v>
      </c>
      <c r="F697" s="30" t="s">
        <v>473</v>
      </c>
      <c r="G697" s="31" t="s">
        <v>474</v>
      </c>
    </row>
    <row r="698" spans="1:7">
      <c r="A698" s="194" t="s">
        <v>475</v>
      </c>
      <c r="B698" s="72" t="s">
        <v>268</v>
      </c>
      <c r="C698" s="6" t="s">
        <v>188</v>
      </c>
      <c r="D698" s="6" t="s">
        <v>66</v>
      </c>
      <c r="E698" s="24"/>
      <c r="F698" s="24">
        <v>8</v>
      </c>
      <c r="G698" s="25">
        <f t="shared" ref="G698:G718" si="38">E698+F698</f>
        <v>8</v>
      </c>
    </row>
    <row r="699" spans="1:7">
      <c r="A699" s="194"/>
      <c r="B699" s="72" t="s">
        <v>268</v>
      </c>
      <c r="C699" s="6" t="s">
        <v>147</v>
      </c>
      <c r="D699" s="6" t="s">
        <v>66</v>
      </c>
      <c r="E699" s="24"/>
      <c r="F699" s="24">
        <v>8</v>
      </c>
      <c r="G699" s="25">
        <f t="shared" si="38"/>
        <v>8</v>
      </c>
    </row>
    <row r="700" spans="1:7">
      <c r="A700" s="194"/>
      <c r="B700" s="72" t="s">
        <v>268</v>
      </c>
      <c r="C700" s="6" t="s">
        <v>259</v>
      </c>
      <c r="D700" s="6" t="s">
        <v>66</v>
      </c>
      <c r="E700" s="24"/>
      <c r="F700" s="24">
        <v>10</v>
      </c>
      <c r="G700" s="25">
        <f t="shared" si="38"/>
        <v>10</v>
      </c>
    </row>
    <row r="701" spans="1:7">
      <c r="A701" s="194"/>
      <c r="B701" s="72" t="s">
        <v>268</v>
      </c>
      <c r="C701" s="6" t="s">
        <v>481</v>
      </c>
      <c r="D701" s="6" t="s">
        <v>66</v>
      </c>
      <c r="E701" s="24"/>
      <c r="F701" s="24">
        <v>20</v>
      </c>
      <c r="G701" s="25">
        <f t="shared" si="38"/>
        <v>20</v>
      </c>
    </row>
    <row r="702" spans="1:7">
      <c r="A702" s="191" t="s">
        <v>477</v>
      </c>
      <c r="B702" s="72" t="s">
        <v>268</v>
      </c>
      <c r="C702" s="6" t="s">
        <v>65</v>
      </c>
      <c r="D702" s="6" t="s">
        <v>66</v>
      </c>
      <c r="E702" s="24">
        <v>4</v>
      </c>
      <c r="F702" s="24">
        <v>6</v>
      </c>
      <c r="G702" s="25">
        <f t="shared" si="38"/>
        <v>10</v>
      </c>
    </row>
    <row r="703" spans="1:7">
      <c r="A703" s="191"/>
      <c r="B703" s="72" t="s">
        <v>268</v>
      </c>
      <c r="C703" s="6" t="s">
        <v>67</v>
      </c>
      <c r="D703" s="6" t="s">
        <v>66</v>
      </c>
      <c r="E703" s="24">
        <v>3</v>
      </c>
      <c r="F703" s="24">
        <v>6</v>
      </c>
      <c r="G703" s="25">
        <f t="shared" si="38"/>
        <v>9</v>
      </c>
    </row>
    <row r="704" spans="1:7">
      <c r="A704" s="191"/>
      <c r="B704" s="72" t="s">
        <v>268</v>
      </c>
      <c r="C704" s="6" t="s">
        <v>68</v>
      </c>
      <c r="D704" s="6" t="s">
        <v>66</v>
      </c>
      <c r="E704" s="24">
        <v>4</v>
      </c>
      <c r="F704" s="24">
        <v>6</v>
      </c>
      <c r="G704" s="25">
        <f t="shared" si="38"/>
        <v>10</v>
      </c>
    </row>
    <row r="705" spans="1:7">
      <c r="A705" s="191" t="s">
        <v>480</v>
      </c>
      <c r="B705" s="72" t="s">
        <v>268</v>
      </c>
      <c r="C705" s="6" t="s">
        <v>69</v>
      </c>
      <c r="D705" s="6" t="s">
        <v>66</v>
      </c>
      <c r="E705" s="24">
        <v>8</v>
      </c>
      <c r="F705" s="24">
        <v>14</v>
      </c>
      <c r="G705" s="25">
        <f t="shared" si="38"/>
        <v>22</v>
      </c>
    </row>
    <row r="706" spans="1:7">
      <c r="A706" s="191"/>
      <c r="B706" s="72" t="s">
        <v>268</v>
      </c>
      <c r="C706" s="6" t="s">
        <v>136</v>
      </c>
      <c r="D706" s="6" t="s">
        <v>66</v>
      </c>
      <c r="E706" s="24">
        <v>2</v>
      </c>
      <c r="F706" s="24">
        <v>14</v>
      </c>
      <c r="G706" s="25">
        <f t="shared" si="38"/>
        <v>16</v>
      </c>
    </row>
    <row r="707" spans="1:7">
      <c r="A707" s="191"/>
      <c r="B707" s="72" t="s">
        <v>268</v>
      </c>
      <c r="C707" s="6" t="s">
        <v>71</v>
      </c>
      <c r="D707" s="6" t="s">
        <v>66</v>
      </c>
      <c r="E707" s="24">
        <v>5</v>
      </c>
      <c r="F707" s="24">
        <v>14</v>
      </c>
      <c r="G707" s="25">
        <f t="shared" si="38"/>
        <v>19</v>
      </c>
    </row>
    <row r="708" spans="1:7">
      <c r="A708" s="191"/>
      <c r="B708" s="72" t="s">
        <v>268</v>
      </c>
      <c r="C708" s="6" t="s">
        <v>135</v>
      </c>
      <c r="D708" s="6" t="s">
        <v>66</v>
      </c>
      <c r="E708" s="24">
        <v>4</v>
      </c>
      <c r="F708" s="24">
        <v>14</v>
      </c>
      <c r="G708" s="25">
        <f t="shared" si="38"/>
        <v>18</v>
      </c>
    </row>
    <row r="709" spans="1:7">
      <c r="A709" s="191"/>
      <c r="B709" s="72" t="s">
        <v>268</v>
      </c>
      <c r="C709" s="6" t="s">
        <v>74</v>
      </c>
      <c r="D709" s="6" t="s">
        <v>66</v>
      </c>
      <c r="E709" s="24">
        <v>4</v>
      </c>
      <c r="F709" s="24">
        <v>14</v>
      </c>
      <c r="G709" s="25">
        <f t="shared" si="38"/>
        <v>18</v>
      </c>
    </row>
    <row r="710" spans="1:7">
      <c r="A710" s="191"/>
      <c r="B710" s="72" t="s">
        <v>268</v>
      </c>
      <c r="C710" s="6" t="s">
        <v>96</v>
      </c>
      <c r="D710" s="6" t="s">
        <v>66</v>
      </c>
      <c r="E710" s="24">
        <v>3</v>
      </c>
      <c r="F710" s="24">
        <v>16</v>
      </c>
      <c r="G710" s="25">
        <f t="shared" si="38"/>
        <v>19</v>
      </c>
    </row>
    <row r="711" spans="1:7">
      <c r="A711" s="191"/>
      <c r="B711" s="72" t="s">
        <v>268</v>
      </c>
      <c r="C711" s="6" t="s">
        <v>82</v>
      </c>
      <c r="D711" s="6" t="s">
        <v>66</v>
      </c>
      <c r="E711" s="24">
        <v>8</v>
      </c>
      <c r="F711" s="24">
        <v>16</v>
      </c>
      <c r="G711" s="25">
        <f t="shared" si="38"/>
        <v>24</v>
      </c>
    </row>
    <row r="712" spans="1:7">
      <c r="A712" s="191"/>
      <c r="B712" s="72" t="s">
        <v>268</v>
      </c>
      <c r="C712" s="6" t="s">
        <v>260</v>
      </c>
      <c r="D712" s="6" t="s">
        <v>66</v>
      </c>
      <c r="E712" s="24">
        <v>25</v>
      </c>
      <c r="F712" s="24">
        <v>12</v>
      </c>
      <c r="G712" s="25">
        <f t="shared" si="38"/>
        <v>37</v>
      </c>
    </row>
    <row r="713" spans="1:7">
      <c r="A713" s="191"/>
      <c r="B713" s="72" t="s">
        <v>268</v>
      </c>
      <c r="C713" s="6" t="s">
        <v>261</v>
      </c>
      <c r="D713" s="6" t="s">
        <v>66</v>
      </c>
      <c r="E713" s="24">
        <v>5</v>
      </c>
      <c r="F713" s="24">
        <v>12</v>
      </c>
      <c r="G713" s="25">
        <f t="shared" si="38"/>
        <v>17</v>
      </c>
    </row>
    <row r="714" spans="1:7">
      <c r="A714" s="191"/>
      <c r="B714" s="72" t="s">
        <v>268</v>
      </c>
      <c r="C714" s="6" t="s">
        <v>72</v>
      </c>
      <c r="D714" s="6" t="s">
        <v>66</v>
      </c>
      <c r="E714" s="24">
        <v>7</v>
      </c>
      <c r="F714" s="24">
        <v>16</v>
      </c>
      <c r="G714" s="25">
        <f t="shared" si="38"/>
        <v>23</v>
      </c>
    </row>
    <row r="715" spans="1:7">
      <c r="A715" s="191"/>
      <c r="B715" s="72" t="s">
        <v>268</v>
      </c>
      <c r="C715" s="6" t="s">
        <v>73</v>
      </c>
      <c r="D715" s="6" t="s">
        <v>66</v>
      </c>
      <c r="E715" s="24">
        <v>5</v>
      </c>
      <c r="F715" s="24">
        <v>16</v>
      </c>
      <c r="G715" s="25">
        <f t="shared" si="38"/>
        <v>21</v>
      </c>
    </row>
    <row r="716" spans="1:7">
      <c r="A716" s="191"/>
      <c r="B716" s="72" t="s">
        <v>268</v>
      </c>
      <c r="C716" s="6" t="s">
        <v>262</v>
      </c>
      <c r="D716" s="6" t="s">
        <v>66</v>
      </c>
      <c r="E716" s="24">
        <v>20</v>
      </c>
      <c r="F716" s="24">
        <v>12</v>
      </c>
      <c r="G716" s="25">
        <f t="shared" si="38"/>
        <v>32</v>
      </c>
    </row>
    <row r="717" spans="1:7">
      <c r="A717" s="191"/>
      <c r="B717" s="72" t="s">
        <v>268</v>
      </c>
      <c r="C717" s="6" t="s">
        <v>264</v>
      </c>
      <c r="D717" s="6"/>
      <c r="E717" s="24">
        <v>5</v>
      </c>
      <c r="F717" s="24">
        <v>18</v>
      </c>
      <c r="G717" s="25">
        <f t="shared" si="38"/>
        <v>23</v>
      </c>
    </row>
    <row r="718" spans="1:7">
      <c r="A718" s="191"/>
      <c r="B718" s="72" t="s">
        <v>268</v>
      </c>
      <c r="C718" s="6" t="s">
        <v>196</v>
      </c>
      <c r="D718" s="6" t="s">
        <v>66</v>
      </c>
      <c r="E718" s="24">
        <v>2</v>
      </c>
      <c r="F718" s="24">
        <v>14</v>
      </c>
      <c r="G718" s="25">
        <f t="shared" si="38"/>
        <v>16</v>
      </c>
    </row>
    <row r="719" spans="1:7">
      <c r="A719" s="149"/>
      <c r="B719" s="68"/>
      <c r="C719" s="9"/>
      <c r="D719" s="9"/>
      <c r="E719" s="69"/>
      <c r="F719" s="69"/>
      <c r="G719" s="70"/>
    </row>
    <row r="721" spans="1:7">
      <c r="A721" s="147"/>
      <c r="B721" s="29" t="s">
        <v>469</v>
      </c>
      <c r="C721" s="29" t="s">
        <v>470</v>
      </c>
      <c r="D721" s="29" t="s">
        <v>471</v>
      </c>
      <c r="E721" s="30" t="s">
        <v>472</v>
      </c>
      <c r="F721" s="30" t="s">
        <v>473</v>
      </c>
      <c r="G721" s="31" t="s">
        <v>474</v>
      </c>
    </row>
    <row r="722" spans="1:7">
      <c r="A722" s="194" t="s">
        <v>475</v>
      </c>
      <c r="B722" s="72" t="s">
        <v>269</v>
      </c>
      <c r="C722" s="6" t="s">
        <v>188</v>
      </c>
      <c r="D722" s="6" t="s">
        <v>66</v>
      </c>
      <c r="E722" s="24"/>
      <c r="F722" s="24">
        <v>8</v>
      </c>
      <c r="G722" s="25">
        <f t="shared" ref="G722:G742" si="39">E722+F722</f>
        <v>8</v>
      </c>
    </row>
    <row r="723" spans="1:7">
      <c r="A723" s="194"/>
      <c r="B723" s="72" t="s">
        <v>269</v>
      </c>
      <c r="C723" s="6" t="s">
        <v>147</v>
      </c>
      <c r="D723" s="6" t="s">
        <v>66</v>
      </c>
      <c r="E723" s="24"/>
      <c r="F723" s="24">
        <v>8</v>
      </c>
      <c r="G723" s="25">
        <f t="shared" si="39"/>
        <v>8</v>
      </c>
    </row>
    <row r="724" spans="1:7">
      <c r="A724" s="194"/>
      <c r="B724" s="72" t="s">
        <v>269</v>
      </c>
      <c r="C724" s="6" t="s">
        <v>259</v>
      </c>
      <c r="D724" s="6" t="s">
        <v>66</v>
      </c>
      <c r="E724" s="24"/>
      <c r="F724" s="24">
        <v>10</v>
      </c>
      <c r="G724" s="25">
        <f t="shared" si="39"/>
        <v>10</v>
      </c>
    </row>
    <row r="725" spans="1:7">
      <c r="A725" s="194"/>
      <c r="B725" s="72" t="s">
        <v>269</v>
      </c>
      <c r="C725" s="6" t="s">
        <v>481</v>
      </c>
      <c r="D725" s="6" t="s">
        <v>66</v>
      </c>
      <c r="E725" s="24"/>
      <c r="F725" s="24">
        <v>20</v>
      </c>
      <c r="G725" s="25">
        <f t="shared" si="39"/>
        <v>20</v>
      </c>
    </row>
    <row r="726" spans="1:7">
      <c r="A726" s="191" t="s">
        <v>477</v>
      </c>
      <c r="B726" s="72" t="s">
        <v>269</v>
      </c>
      <c r="C726" s="6" t="s">
        <v>65</v>
      </c>
      <c r="D726" s="6" t="s">
        <v>66</v>
      </c>
      <c r="E726" s="24">
        <v>4</v>
      </c>
      <c r="F726" s="24">
        <v>6</v>
      </c>
      <c r="G726" s="25">
        <f t="shared" si="39"/>
        <v>10</v>
      </c>
    </row>
    <row r="727" spans="1:7">
      <c r="A727" s="191"/>
      <c r="B727" s="72" t="s">
        <v>269</v>
      </c>
      <c r="C727" s="6" t="s">
        <v>67</v>
      </c>
      <c r="D727" s="6" t="s">
        <v>66</v>
      </c>
      <c r="E727" s="24">
        <v>3</v>
      </c>
      <c r="F727" s="24">
        <v>6</v>
      </c>
      <c r="G727" s="25">
        <f t="shared" si="39"/>
        <v>9</v>
      </c>
    </row>
    <row r="728" spans="1:7">
      <c r="A728" s="191"/>
      <c r="B728" s="72" t="s">
        <v>269</v>
      </c>
      <c r="C728" s="6" t="s">
        <v>68</v>
      </c>
      <c r="D728" s="6" t="s">
        <v>66</v>
      </c>
      <c r="E728" s="24">
        <v>4</v>
      </c>
      <c r="F728" s="24">
        <v>6</v>
      </c>
      <c r="G728" s="25">
        <f t="shared" si="39"/>
        <v>10</v>
      </c>
    </row>
    <row r="729" spans="1:7">
      <c r="A729" s="191" t="s">
        <v>480</v>
      </c>
      <c r="B729" s="72" t="s">
        <v>269</v>
      </c>
      <c r="C729" s="6" t="s">
        <v>69</v>
      </c>
      <c r="D729" s="6" t="s">
        <v>66</v>
      </c>
      <c r="E729" s="24">
        <v>10</v>
      </c>
      <c r="F729" s="24">
        <v>14</v>
      </c>
      <c r="G729" s="25">
        <f t="shared" si="39"/>
        <v>24</v>
      </c>
    </row>
    <row r="730" spans="1:7">
      <c r="A730" s="191"/>
      <c r="B730" s="72" t="s">
        <v>269</v>
      </c>
      <c r="C730" s="6" t="s">
        <v>136</v>
      </c>
      <c r="D730" s="6" t="s">
        <v>66</v>
      </c>
      <c r="E730" s="24">
        <v>2</v>
      </c>
      <c r="F730" s="24">
        <v>14</v>
      </c>
      <c r="G730" s="25">
        <f t="shared" si="39"/>
        <v>16</v>
      </c>
    </row>
    <row r="731" spans="1:7">
      <c r="A731" s="191"/>
      <c r="B731" s="72" t="s">
        <v>269</v>
      </c>
      <c r="C731" s="6" t="s">
        <v>71</v>
      </c>
      <c r="D731" s="6" t="s">
        <v>66</v>
      </c>
      <c r="E731" s="24">
        <v>5</v>
      </c>
      <c r="F731" s="24">
        <v>14</v>
      </c>
      <c r="G731" s="25">
        <f t="shared" si="39"/>
        <v>19</v>
      </c>
    </row>
    <row r="732" spans="1:7">
      <c r="A732" s="191"/>
      <c r="B732" s="72" t="s">
        <v>269</v>
      </c>
      <c r="C732" s="6" t="s">
        <v>135</v>
      </c>
      <c r="D732" s="6" t="s">
        <v>66</v>
      </c>
      <c r="E732" s="24">
        <v>3</v>
      </c>
      <c r="F732" s="24">
        <v>14</v>
      </c>
      <c r="G732" s="25">
        <f t="shared" si="39"/>
        <v>17</v>
      </c>
    </row>
    <row r="733" spans="1:7">
      <c r="A733" s="191"/>
      <c r="B733" s="72" t="s">
        <v>269</v>
      </c>
      <c r="C733" s="6" t="s">
        <v>74</v>
      </c>
      <c r="D733" s="6" t="s">
        <v>66</v>
      </c>
      <c r="E733" s="24">
        <v>2</v>
      </c>
      <c r="F733" s="24">
        <v>14</v>
      </c>
      <c r="G733" s="25">
        <f t="shared" si="39"/>
        <v>16</v>
      </c>
    </row>
    <row r="734" spans="1:7">
      <c r="A734" s="191"/>
      <c r="B734" s="72" t="s">
        <v>269</v>
      </c>
      <c r="C734" s="6" t="s">
        <v>96</v>
      </c>
      <c r="D734" s="6" t="s">
        <v>66</v>
      </c>
      <c r="E734" s="24">
        <v>3</v>
      </c>
      <c r="F734" s="24">
        <v>16</v>
      </c>
      <c r="G734" s="25">
        <f t="shared" si="39"/>
        <v>19</v>
      </c>
    </row>
    <row r="735" spans="1:7">
      <c r="A735" s="191"/>
      <c r="B735" s="72" t="s">
        <v>269</v>
      </c>
      <c r="C735" s="6" t="s">
        <v>82</v>
      </c>
      <c r="D735" s="6" t="s">
        <v>66</v>
      </c>
      <c r="E735" s="24">
        <v>8</v>
      </c>
      <c r="F735" s="24">
        <v>16</v>
      </c>
      <c r="G735" s="25">
        <f t="shared" si="39"/>
        <v>24</v>
      </c>
    </row>
    <row r="736" spans="1:7">
      <c r="A736" s="191"/>
      <c r="B736" s="72" t="s">
        <v>269</v>
      </c>
      <c r="C736" s="6" t="s">
        <v>260</v>
      </c>
      <c r="D736" s="6" t="s">
        <v>66</v>
      </c>
      <c r="E736" s="24">
        <v>15</v>
      </c>
      <c r="F736" s="24">
        <v>12</v>
      </c>
      <c r="G736" s="25">
        <f t="shared" si="39"/>
        <v>27</v>
      </c>
    </row>
    <row r="737" spans="1:7">
      <c r="A737" s="191"/>
      <c r="B737" s="72" t="s">
        <v>269</v>
      </c>
      <c r="C737" s="6" t="s">
        <v>261</v>
      </c>
      <c r="D737" s="6" t="s">
        <v>66</v>
      </c>
      <c r="E737" s="24">
        <v>10</v>
      </c>
      <c r="F737" s="24">
        <v>12</v>
      </c>
      <c r="G737" s="25">
        <f t="shared" si="39"/>
        <v>22</v>
      </c>
    </row>
    <row r="738" spans="1:7">
      <c r="A738" s="191"/>
      <c r="B738" s="72" t="s">
        <v>269</v>
      </c>
      <c r="C738" s="6" t="s">
        <v>72</v>
      </c>
      <c r="D738" s="6" t="s">
        <v>66</v>
      </c>
      <c r="E738" s="24">
        <v>3</v>
      </c>
      <c r="F738" s="24">
        <v>16</v>
      </c>
      <c r="G738" s="25">
        <f t="shared" si="39"/>
        <v>19</v>
      </c>
    </row>
    <row r="739" spans="1:7">
      <c r="A739" s="191"/>
      <c r="B739" s="72" t="s">
        <v>269</v>
      </c>
      <c r="C739" s="6" t="s">
        <v>73</v>
      </c>
      <c r="D739" s="6" t="s">
        <v>66</v>
      </c>
      <c r="E739" s="24">
        <v>5</v>
      </c>
      <c r="F739" s="24">
        <v>16</v>
      </c>
      <c r="G739" s="25">
        <f t="shared" si="39"/>
        <v>21</v>
      </c>
    </row>
    <row r="740" spans="1:7">
      <c r="A740" s="191"/>
      <c r="B740" s="72" t="s">
        <v>269</v>
      </c>
      <c r="C740" s="6" t="s">
        <v>262</v>
      </c>
      <c r="D740" s="6" t="s">
        <v>66</v>
      </c>
      <c r="E740" s="24">
        <v>12</v>
      </c>
      <c r="F740" s="24">
        <v>12</v>
      </c>
      <c r="G740" s="25">
        <f t="shared" si="39"/>
        <v>24</v>
      </c>
    </row>
    <row r="741" spans="1:7">
      <c r="A741" s="191"/>
      <c r="B741" s="72" t="s">
        <v>269</v>
      </c>
      <c r="C741" s="6" t="s">
        <v>264</v>
      </c>
      <c r="D741" s="6"/>
      <c r="E741" s="24">
        <v>5</v>
      </c>
      <c r="F741" s="24">
        <v>18</v>
      </c>
      <c r="G741" s="25">
        <f t="shared" si="39"/>
        <v>23</v>
      </c>
    </row>
    <row r="742" spans="1:7">
      <c r="A742" s="191"/>
      <c r="B742" s="72" t="s">
        <v>269</v>
      </c>
      <c r="C742" s="6" t="s">
        <v>196</v>
      </c>
      <c r="D742" s="6" t="s">
        <v>66</v>
      </c>
      <c r="E742" s="24">
        <v>2</v>
      </c>
      <c r="F742" s="24">
        <v>14</v>
      </c>
      <c r="G742" s="25">
        <f t="shared" si="39"/>
        <v>16</v>
      </c>
    </row>
    <row r="745" spans="1:7">
      <c r="A745" s="147"/>
      <c r="B745" s="29" t="s">
        <v>469</v>
      </c>
      <c r="C745" s="29" t="s">
        <v>470</v>
      </c>
      <c r="D745" s="29" t="s">
        <v>471</v>
      </c>
      <c r="E745" s="30" t="s">
        <v>472</v>
      </c>
      <c r="F745" s="30" t="s">
        <v>473</v>
      </c>
      <c r="G745" s="31" t="s">
        <v>474</v>
      </c>
    </row>
    <row r="746" spans="1:7">
      <c r="A746" s="194" t="s">
        <v>475</v>
      </c>
      <c r="B746" s="72" t="s">
        <v>270</v>
      </c>
      <c r="C746" s="6" t="s">
        <v>188</v>
      </c>
      <c r="D746" s="6" t="s">
        <v>66</v>
      </c>
      <c r="E746" s="24"/>
      <c r="F746" s="24">
        <v>8</v>
      </c>
      <c r="G746" s="25">
        <f t="shared" ref="G746:G766" si="40">E746+F746</f>
        <v>8</v>
      </c>
    </row>
    <row r="747" spans="1:7">
      <c r="A747" s="194"/>
      <c r="B747" s="72" t="s">
        <v>270</v>
      </c>
      <c r="C747" s="6" t="s">
        <v>147</v>
      </c>
      <c r="D747" s="6" t="s">
        <v>66</v>
      </c>
      <c r="E747" s="24"/>
      <c r="F747" s="24">
        <v>8</v>
      </c>
      <c r="G747" s="25">
        <f t="shared" si="40"/>
        <v>8</v>
      </c>
    </row>
    <row r="748" spans="1:7">
      <c r="A748" s="194"/>
      <c r="B748" s="72" t="s">
        <v>270</v>
      </c>
      <c r="C748" s="6" t="s">
        <v>259</v>
      </c>
      <c r="D748" s="6" t="s">
        <v>66</v>
      </c>
      <c r="E748" s="24"/>
      <c r="F748" s="24">
        <v>10</v>
      </c>
      <c r="G748" s="25">
        <f t="shared" si="40"/>
        <v>10</v>
      </c>
    </row>
    <row r="749" spans="1:7">
      <c r="A749" s="194"/>
      <c r="B749" s="72" t="s">
        <v>270</v>
      </c>
      <c r="C749" s="6" t="s">
        <v>481</v>
      </c>
      <c r="D749" s="6" t="s">
        <v>66</v>
      </c>
      <c r="E749" s="24"/>
      <c r="F749" s="24">
        <v>20</v>
      </c>
      <c r="G749" s="25">
        <f t="shared" si="40"/>
        <v>20</v>
      </c>
    </row>
    <row r="750" spans="1:7">
      <c r="A750" s="191" t="s">
        <v>477</v>
      </c>
      <c r="B750" s="72" t="s">
        <v>270</v>
      </c>
      <c r="C750" s="6" t="s">
        <v>65</v>
      </c>
      <c r="D750" s="6" t="s">
        <v>66</v>
      </c>
      <c r="E750" s="24">
        <v>4</v>
      </c>
      <c r="F750" s="24">
        <v>6</v>
      </c>
      <c r="G750" s="25">
        <f t="shared" si="40"/>
        <v>10</v>
      </c>
    </row>
    <row r="751" spans="1:7">
      <c r="A751" s="191"/>
      <c r="B751" s="72" t="s">
        <v>270</v>
      </c>
      <c r="C751" s="6" t="s">
        <v>67</v>
      </c>
      <c r="D751" s="6" t="s">
        <v>66</v>
      </c>
      <c r="E751" s="24">
        <v>3</v>
      </c>
      <c r="F751" s="24">
        <v>6</v>
      </c>
      <c r="G751" s="25">
        <f t="shared" si="40"/>
        <v>9</v>
      </c>
    </row>
    <row r="752" spans="1:7">
      <c r="A752" s="191"/>
      <c r="B752" s="72" t="s">
        <v>270</v>
      </c>
      <c r="C752" s="6" t="s">
        <v>68</v>
      </c>
      <c r="D752" s="6" t="s">
        <v>66</v>
      </c>
      <c r="E752" s="24">
        <v>4</v>
      </c>
      <c r="F752" s="24">
        <v>6</v>
      </c>
      <c r="G752" s="25">
        <f t="shared" si="40"/>
        <v>10</v>
      </c>
    </row>
    <row r="753" spans="1:7">
      <c r="A753" s="191" t="s">
        <v>480</v>
      </c>
      <c r="B753" s="72" t="s">
        <v>270</v>
      </c>
      <c r="C753" s="6" t="s">
        <v>69</v>
      </c>
      <c r="D753" s="6" t="s">
        <v>66</v>
      </c>
      <c r="E753" s="24">
        <v>7</v>
      </c>
      <c r="F753" s="24">
        <v>14</v>
      </c>
      <c r="G753" s="25">
        <f t="shared" si="40"/>
        <v>21</v>
      </c>
    </row>
    <row r="754" spans="1:7">
      <c r="A754" s="191"/>
      <c r="B754" s="72" t="s">
        <v>270</v>
      </c>
      <c r="C754" s="6" t="s">
        <v>136</v>
      </c>
      <c r="D754" s="6" t="s">
        <v>66</v>
      </c>
      <c r="E754" s="24">
        <v>2</v>
      </c>
      <c r="F754" s="24">
        <v>14</v>
      </c>
      <c r="G754" s="25">
        <f t="shared" si="40"/>
        <v>16</v>
      </c>
    </row>
    <row r="755" spans="1:7">
      <c r="A755" s="191"/>
      <c r="B755" s="72" t="s">
        <v>270</v>
      </c>
      <c r="C755" s="6" t="s">
        <v>71</v>
      </c>
      <c r="D755" s="6" t="s">
        <v>66</v>
      </c>
      <c r="E755" s="24">
        <v>5</v>
      </c>
      <c r="F755" s="24">
        <v>14</v>
      </c>
      <c r="G755" s="25">
        <f t="shared" si="40"/>
        <v>19</v>
      </c>
    </row>
    <row r="756" spans="1:7">
      <c r="A756" s="191"/>
      <c r="B756" s="72" t="s">
        <v>270</v>
      </c>
      <c r="C756" s="6" t="s">
        <v>135</v>
      </c>
      <c r="D756" s="6" t="s">
        <v>66</v>
      </c>
      <c r="E756" s="24">
        <v>3</v>
      </c>
      <c r="F756" s="24">
        <v>14</v>
      </c>
      <c r="G756" s="25">
        <f t="shared" si="40"/>
        <v>17</v>
      </c>
    </row>
    <row r="757" spans="1:7">
      <c r="A757" s="191"/>
      <c r="B757" s="72" t="s">
        <v>270</v>
      </c>
      <c r="C757" s="6" t="s">
        <v>74</v>
      </c>
      <c r="D757" s="6" t="s">
        <v>66</v>
      </c>
      <c r="E757" s="24">
        <v>2</v>
      </c>
      <c r="F757" s="24">
        <v>14</v>
      </c>
      <c r="G757" s="25">
        <f t="shared" si="40"/>
        <v>16</v>
      </c>
    </row>
    <row r="758" spans="1:7">
      <c r="A758" s="191"/>
      <c r="B758" s="72" t="s">
        <v>270</v>
      </c>
      <c r="C758" s="6" t="s">
        <v>96</v>
      </c>
      <c r="D758" s="6" t="s">
        <v>66</v>
      </c>
      <c r="E758" s="24">
        <v>3</v>
      </c>
      <c r="F758" s="24">
        <v>16</v>
      </c>
      <c r="G758" s="25">
        <f t="shared" si="40"/>
        <v>19</v>
      </c>
    </row>
    <row r="759" spans="1:7">
      <c r="A759" s="191"/>
      <c r="B759" s="72" t="s">
        <v>270</v>
      </c>
      <c r="C759" s="6" t="s">
        <v>82</v>
      </c>
      <c r="D759" s="6" t="s">
        <v>66</v>
      </c>
      <c r="E759" s="24">
        <v>8</v>
      </c>
      <c r="F759" s="24">
        <v>16</v>
      </c>
      <c r="G759" s="25">
        <f t="shared" si="40"/>
        <v>24</v>
      </c>
    </row>
    <row r="760" spans="1:7">
      <c r="A760" s="191"/>
      <c r="B760" s="72" t="s">
        <v>270</v>
      </c>
      <c r="C760" s="6" t="s">
        <v>260</v>
      </c>
      <c r="D760" s="6" t="s">
        <v>66</v>
      </c>
      <c r="E760" s="24">
        <v>10</v>
      </c>
      <c r="F760" s="24">
        <v>12</v>
      </c>
      <c r="G760" s="25">
        <f t="shared" si="40"/>
        <v>22</v>
      </c>
    </row>
    <row r="761" spans="1:7">
      <c r="A761" s="191"/>
      <c r="B761" s="72" t="s">
        <v>270</v>
      </c>
      <c r="C761" s="6" t="s">
        <v>261</v>
      </c>
      <c r="D761" s="6" t="s">
        <v>66</v>
      </c>
      <c r="E761" s="24">
        <v>5</v>
      </c>
      <c r="F761" s="24">
        <v>12</v>
      </c>
      <c r="G761" s="25">
        <f t="shared" si="40"/>
        <v>17</v>
      </c>
    </row>
    <row r="762" spans="1:7">
      <c r="A762" s="191"/>
      <c r="B762" s="72" t="s">
        <v>270</v>
      </c>
      <c r="C762" s="6" t="s">
        <v>72</v>
      </c>
      <c r="D762" s="6" t="s">
        <v>66</v>
      </c>
      <c r="E762" s="24">
        <v>3</v>
      </c>
      <c r="F762" s="24">
        <v>16</v>
      </c>
      <c r="G762" s="25">
        <f t="shared" si="40"/>
        <v>19</v>
      </c>
    </row>
    <row r="763" spans="1:7">
      <c r="A763" s="191"/>
      <c r="B763" s="72" t="s">
        <v>270</v>
      </c>
      <c r="C763" s="6" t="s">
        <v>73</v>
      </c>
      <c r="D763" s="6" t="s">
        <v>66</v>
      </c>
      <c r="E763" s="24">
        <v>5</v>
      </c>
      <c r="F763" s="24">
        <v>16</v>
      </c>
      <c r="G763" s="25">
        <f t="shared" si="40"/>
        <v>21</v>
      </c>
    </row>
    <row r="764" spans="1:7">
      <c r="A764" s="191"/>
      <c r="B764" s="72" t="s">
        <v>270</v>
      </c>
      <c r="C764" s="6" t="s">
        <v>286</v>
      </c>
      <c r="D764" s="6" t="s">
        <v>66</v>
      </c>
      <c r="E764" s="24">
        <v>12</v>
      </c>
      <c r="F764" s="24">
        <v>12</v>
      </c>
      <c r="G764" s="25">
        <f t="shared" si="40"/>
        <v>24</v>
      </c>
    </row>
    <row r="765" spans="1:7">
      <c r="A765" s="191"/>
      <c r="B765" s="72" t="s">
        <v>270</v>
      </c>
      <c r="C765" s="6" t="s">
        <v>264</v>
      </c>
      <c r="D765" s="6"/>
      <c r="E765" s="24">
        <v>5</v>
      </c>
      <c r="F765" s="24">
        <v>18</v>
      </c>
      <c r="G765" s="25">
        <f t="shared" si="40"/>
        <v>23</v>
      </c>
    </row>
    <row r="766" spans="1:7">
      <c r="A766" s="191"/>
      <c r="B766" s="72" t="s">
        <v>270</v>
      </c>
      <c r="C766" s="6" t="s">
        <v>196</v>
      </c>
      <c r="D766" s="6" t="s">
        <v>66</v>
      </c>
      <c r="E766" s="24">
        <v>2</v>
      </c>
      <c r="F766" s="24">
        <v>14</v>
      </c>
      <c r="G766" s="25">
        <f t="shared" si="40"/>
        <v>16</v>
      </c>
    </row>
  </sheetData>
  <mergeCells count="104">
    <mergeCell ref="A604:A607"/>
    <mergeCell ref="A668:A669"/>
    <mergeCell ref="A547:A549"/>
    <mergeCell ref="A555:A557"/>
    <mergeCell ref="A563:A565"/>
    <mergeCell ref="A571:A573"/>
    <mergeCell ref="A611:A612"/>
    <mergeCell ref="A613:A615"/>
    <mergeCell ref="A619:A620"/>
    <mergeCell ref="A621:A623"/>
    <mergeCell ref="A627:A628"/>
    <mergeCell ref="A629:A631"/>
    <mergeCell ref="A602:A603"/>
    <mergeCell ref="A569:A570"/>
    <mergeCell ref="A643:A664"/>
    <mergeCell ref="A635:A637"/>
    <mergeCell ref="A638:A642"/>
    <mergeCell ref="A753:A766"/>
    <mergeCell ref="A698:A701"/>
    <mergeCell ref="A702:A704"/>
    <mergeCell ref="A705:A718"/>
    <mergeCell ref="A674:A676"/>
    <mergeCell ref="A677:A679"/>
    <mergeCell ref="A722:A725"/>
    <mergeCell ref="A726:A728"/>
    <mergeCell ref="A729:A742"/>
    <mergeCell ref="A746:A749"/>
    <mergeCell ref="A750:A752"/>
    <mergeCell ref="A680:A694"/>
    <mergeCell ref="A320:A322"/>
    <mergeCell ref="A343:A346"/>
    <mergeCell ref="A347:A351"/>
    <mergeCell ref="A411:A431"/>
    <mergeCell ref="A594:A595"/>
    <mergeCell ref="A596:A598"/>
    <mergeCell ref="A545:A546"/>
    <mergeCell ref="A553:A554"/>
    <mergeCell ref="A561:A562"/>
    <mergeCell ref="A495:A497"/>
    <mergeCell ref="A498:A500"/>
    <mergeCell ref="A501:A519"/>
    <mergeCell ref="A225:A228"/>
    <mergeCell ref="A229:A233"/>
    <mergeCell ref="A255:A258"/>
    <mergeCell ref="A259:A261"/>
    <mergeCell ref="A529:A541"/>
    <mergeCell ref="A467:A469"/>
    <mergeCell ref="A470:A472"/>
    <mergeCell ref="A523:A525"/>
    <mergeCell ref="A526:A528"/>
    <mergeCell ref="A445:A463"/>
    <mergeCell ref="A380:A382"/>
    <mergeCell ref="A403:A405"/>
    <mergeCell ref="A406:A410"/>
    <mergeCell ref="A435:A438"/>
    <mergeCell ref="A439:A444"/>
    <mergeCell ref="A293:A312"/>
    <mergeCell ref="A323:A339"/>
    <mergeCell ref="A352:A372"/>
    <mergeCell ref="A383:A399"/>
    <mergeCell ref="A473:A491"/>
    <mergeCell ref="A284:A287"/>
    <mergeCell ref="A288:A292"/>
    <mergeCell ref="A376:A379"/>
    <mergeCell ref="A316:A319"/>
    <mergeCell ref="A111:A113"/>
    <mergeCell ref="A114:A122"/>
    <mergeCell ref="A126:A128"/>
    <mergeCell ref="A129:A131"/>
    <mergeCell ref="A214:A221"/>
    <mergeCell ref="A145:A148"/>
    <mergeCell ref="A149:A151"/>
    <mergeCell ref="A152:A161"/>
    <mergeCell ref="A165:A168"/>
    <mergeCell ref="A169:A171"/>
    <mergeCell ref="A186:A189"/>
    <mergeCell ref="A190:A192"/>
    <mergeCell ref="A207:A210"/>
    <mergeCell ref="A211:A213"/>
    <mergeCell ref="A172:A182"/>
    <mergeCell ref="A1:G1"/>
    <mergeCell ref="A193:A203"/>
    <mergeCell ref="A234:A251"/>
    <mergeCell ref="A262:A280"/>
    <mergeCell ref="A59:A67"/>
    <mergeCell ref="A4:A6"/>
    <mergeCell ref="A7:A9"/>
    <mergeCell ref="A10:A16"/>
    <mergeCell ref="A20:A22"/>
    <mergeCell ref="A23:A25"/>
    <mergeCell ref="A26:A32"/>
    <mergeCell ref="A36:A38"/>
    <mergeCell ref="A39:A41"/>
    <mergeCell ref="A42:A48"/>
    <mergeCell ref="A53:A55"/>
    <mergeCell ref="A56:A58"/>
    <mergeCell ref="A132:A141"/>
    <mergeCell ref="A71:A73"/>
    <mergeCell ref="A74:A76"/>
    <mergeCell ref="A77:A85"/>
    <mergeCell ref="A89:A91"/>
    <mergeCell ref="A92:A94"/>
    <mergeCell ref="A95:A104"/>
    <mergeCell ref="A108:A110"/>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0"/>
  <sheetViews>
    <sheetView zoomScale="130" zoomScaleNormal="130" workbookViewId="0">
      <selection activeCell="J182" sqref="J182"/>
    </sheetView>
  </sheetViews>
  <sheetFormatPr defaultColWidth="9" defaultRowHeight="15"/>
  <cols>
    <col min="1" max="1" width="6.42578125" style="78" customWidth="1"/>
    <col min="2" max="2" width="23.5703125" style="78" customWidth="1"/>
    <col min="3" max="3" width="8.140625" style="78" customWidth="1"/>
    <col min="4" max="4" width="9" style="78" customWidth="1"/>
    <col min="5" max="5" width="11" style="78" customWidth="1"/>
    <col min="6" max="6" width="7.42578125" style="78" customWidth="1"/>
    <col min="7" max="7" width="9" style="78"/>
    <col min="8" max="8" width="8.42578125" style="78" customWidth="1"/>
    <col min="9" max="9" width="19.7109375" style="78" customWidth="1"/>
    <col min="10" max="10" width="9.85546875" style="78" customWidth="1"/>
    <col min="11" max="11" width="8.7109375" style="79" customWidth="1"/>
    <col min="12" max="13" width="10.42578125" style="78" customWidth="1"/>
    <col min="14" max="14" width="9.7109375" style="78" customWidth="1"/>
    <col min="15" max="16384" width="9" style="78"/>
  </cols>
  <sheetData>
    <row r="1" spans="1:14" ht="14.1" customHeight="1">
      <c r="A1" s="231" t="s">
        <v>293</v>
      </c>
      <c r="B1" s="231"/>
      <c r="C1" s="231"/>
      <c r="D1" s="231"/>
      <c r="E1" s="231"/>
      <c r="F1" s="231"/>
    </row>
    <row r="2" spans="1:14" ht="14.1" customHeight="1">
      <c r="A2" s="232" t="s">
        <v>294</v>
      </c>
      <c r="B2" s="232"/>
      <c r="C2" s="232"/>
      <c r="D2" s="232"/>
      <c r="E2" s="232"/>
      <c r="F2" s="232"/>
      <c r="H2" s="233" t="s">
        <v>295</v>
      </c>
      <c r="I2" s="233"/>
      <c r="J2" s="233"/>
      <c r="K2" s="233"/>
      <c r="L2" s="233"/>
      <c r="M2" s="233"/>
      <c r="N2" s="233"/>
    </row>
    <row r="3" spans="1:14" ht="17.25" customHeight="1">
      <c r="A3" s="229" t="s">
        <v>296</v>
      </c>
      <c r="B3" s="229"/>
      <c r="C3" s="229"/>
      <c r="D3" s="229"/>
      <c r="E3" s="229"/>
      <c r="F3" s="229"/>
      <c r="K3" s="80" t="s">
        <v>297</v>
      </c>
    </row>
    <row r="4" spans="1:14" ht="11.1" customHeight="1">
      <c r="A4" s="224" t="s">
        <v>298</v>
      </c>
      <c r="B4" s="208"/>
      <c r="C4" s="81" t="s">
        <v>299</v>
      </c>
      <c r="D4" s="81" t="s">
        <v>300</v>
      </c>
      <c r="E4" s="81" t="s">
        <v>301</v>
      </c>
      <c r="F4" s="81" t="s">
        <v>302</v>
      </c>
      <c r="H4" s="224" t="s">
        <v>298</v>
      </c>
      <c r="I4" s="208"/>
      <c r="J4" s="81" t="s">
        <v>299</v>
      </c>
      <c r="K4" s="82" t="s">
        <v>303</v>
      </c>
      <c r="L4" s="81" t="s">
        <v>300</v>
      </c>
      <c r="M4" s="81" t="s">
        <v>301</v>
      </c>
      <c r="N4" s="81" t="s">
        <v>302</v>
      </c>
    </row>
    <row r="5" spans="1:14" ht="11.1" customHeight="1">
      <c r="A5" s="209" t="s">
        <v>304</v>
      </c>
      <c r="B5" s="83" t="s">
        <v>305</v>
      </c>
      <c r="C5" s="84"/>
      <c r="D5" s="84"/>
      <c r="E5" s="85">
        <v>6</v>
      </c>
      <c r="F5" s="85">
        <v>6</v>
      </c>
      <c r="H5" s="209" t="s">
        <v>304</v>
      </c>
      <c r="I5" s="89" t="s">
        <v>431</v>
      </c>
      <c r="J5" s="84"/>
      <c r="K5" s="86"/>
      <c r="L5" s="84"/>
      <c r="M5" s="85">
        <v>6</v>
      </c>
      <c r="N5" s="85">
        <v>6</v>
      </c>
    </row>
    <row r="6" spans="1:14" ht="11.1" customHeight="1">
      <c r="A6" s="210"/>
      <c r="B6" s="83" t="s">
        <v>306</v>
      </c>
      <c r="C6" s="84"/>
      <c r="D6" s="84"/>
      <c r="E6" s="85">
        <v>6</v>
      </c>
      <c r="F6" s="85">
        <v>6</v>
      </c>
      <c r="H6" s="210"/>
      <c r="I6" s="83" t="s">
        <v>306</v>
      </c>
      <c r="J6" s="84"/>
      <c r="K6" s="86"/>
      <c r="L6" s="84"/>
      <c r="M6" s="85">
        <v>6</v>
      </c>
      <c r="N6" s="85">
        <v>6</v>
      </c>
    </row>
    <row r="7" spans="1:14" ht="11.1" customHeight="1">
      <c r="A7" s="211"/>
      <c r="B7" s="84"/>
      <c r="C7" s="84"/>
      <c r="D7" s="84"/>
      <c r="E7" s="85">
        <v>18</v>
      </c>
      <c r="F7" s="85">
        <v>18</v>
      </c>
      <c r="H7" s="211"/>
      <c r="I7" s="83" t="s">
        <v>307</v>
      </c>
      <c r="J7" s="84"/>
      <c r="K7" s="86"/>
      <c r="L7" s="84"/>
      <c r="M7" s="85">
        <v>18</v>
      </c>
      <c r="N7" s="85">
        <v>18</v>
      </c>
    </row>
    <row r="8" spans="1:14" ht="11.1" customHeight="1">
      <c r="A8" s="209" t="s">
        <v>308</v>
      </c>
      <c r="B8" s="83" t="s">
        <v>309</v>
      </c>
      <c r="C8" s="87">
        <v>1</v>
      </c>
      <c r="D8" s="85">
        <v>5</v>
      </c>
      <c r="E8" s="85">
        <v>6</v>
      </c>
      <c r="F8" s="85">
        <v>11</v>
      </c>
      <c r="H8" s="209" t="s">
        <v>308</v>
      </c>
      <c r="I8" s="89" t="s">
        <v>432</v>
      </c>
      <c r="J8" s="87">
        <v>1</v>
      </c>
      <c r="K8" s="88"/>
      <c r="L8" s="85">
        <v>5</v>
      </c>
      <c r="M8" s="85">
        <v>6</v>
      </c>
      <c r="N8" s="85">
        <v>11</v>
      </c>
    </row>
    <row r="9" spans="1:14" ht="11.1" customHeight="1">
      <c r="A9" s="210"/>
      <c r="B9" s="83" t="s">
        <v>310</v>
      </c>
      <c r="C9" s="87">
        <v>1</v>
      </c>
      <c r="D9" s="85">
        <v>4</v>
      </c>
      <c r="E9" s="85">
        <v>6</v>
      </c>
      <c r="F9" s="85">
        <v>10</v>
      </c>
      <c r="H9" s="210"/>
      <c r="I9" s="89" t="s">
        <v>433</v>
      </c>
      <c r="J9" s="87">
        <v>1</v>
      </c>
      <c r="K9" s="88"/>
      <c r="L9" s="85">
        <v>4</v>
      </c>
      <c r="M9" s="85">
        <v>6</v>
      </c>
      <c r="N9" s="85">
        <v>10</v>
      </c>
    </row>
    <row r="10" spans="1:14" ht="11.1" customHeight="1">
      <c r="A10" s="211"/>
      <c r="B10" s="83" t="s">
        <v>311</v>
      </c>
      <c r="C10" s="87">
        <v>1</v>
      </c>
      <c r="D10" s="85">
        <v>2</v>
      </c>
      <c r="E10" s="85">
        <v>6</v>
      </c>
      <c r="F10" s="85">
        <v>8</v>
      </c>
      <c r="H10" s="211"/>
      <c r="I10" s="89" t="s">
        <v>434</v>
      </c>
      <c r="J10" s="87">
        <v>1</v>
      </c>
      <c r="K10" s="88"/>
      <c r="L10" s="85">
        <v>2</v>
      </c>
      <c r="M10" s="85">
        <v>6</v>
      </c>
      <c r="N10" s="85">
        <v>8</v>
      </c>
    </row>
    <row r="11" spans="1:14" ht="11.1" customHeight="1">
      <c r="A11" s="225" t="s">
        <v>312</v>
      </c>
      <c r="B11" s="83" t="s">
        <v>313</v>
      </c>
      <c r="C11" s="87">
        <v>1</v>
      </c>
      <c r="D11" s="85">
        <v>12</v>
      </c>
      <c r="E11" s="85">
        <v>10</v>
      </c>
      <c r="F11" s="85">
        <v>22</v>
      </c>
      <c r="H11" s="225" t="s">
        <v>312</v>
      </c>
      <c r="I11" s="83" t="s">
        <v>313</v>
      </c>
      <c r="J11" s="87">
        <v>1</v>
      </c>
      <c r="K11" s="88"/>
      <c r="L11" s="85">
        <v>12</v>
      </c>
      <c r="M11" s="85">
        <v>10</v>
      </c>
      <c r="N11" s="85">
        <v>22</v>
      </c>
    </row>
    <row r="12" spans="1:14" ht="11.1" customHeight="1">
      <c r="A12" s="226"/>
      <c r="B12" s="83" t="s">
        <v>314</v>
      </c>
      <c r="C12" s="87">
        <v>1</v>
      </c>
      <c r="D12" s="85">
        <v>2</v>
      </c>
      <c r="E12" s="85">
        <v>10</v>
      </c>
      <c r="F12" s="85">
        <v>12</v>
      </c>
      <c r="H12" s="226"/>
      <c r="I12" s="83" t="s">
        <v>314</v>
      </c>
      <c r="J12" s="87">
        <v>1</v>
      </c>
      <c r="K12" s="88"/>
      <c r="L12" s="85">
        <v>2</v>
      </c>
      <c r="M12" s="85">
        <v>10</v>
      </c>
      <c r="N12" s="85">
        <v>12</v>
      </c>
    </row>
    <row r="13" spans="1:14" ht="11.1" customHeight="1">
      <c r="A13" s="226"/>
      <c r="B13" s="83" t="s">
        <v>315</v>
      </c>
      <c r="C13" s="87">
        <v>1</v>
      </c>
      <c r="D13" s="85">
        <v>5</v>
      </c>
      <c r="E13" s="85">
        <v>10</v>
      </c>
      <c r="F13" s="85">
        <v>15</v>
      </c>
      <c r="H13" s="226"/>
      <c r="I13" s="83" t="s">
        <v>315</v>
      </c>
      <c r="J13" s="87">
        <v>1</v>
      </c>
      <c r="K13" s="88"/>
      <c r="L13" s="85">
        <v>5</v>
      </c>
      <c r="M13" s="85">
        <v>10</v>
      </c>
      <c r="N13" s="85">
        <v>15</v>
      </c>
    </row>
    <row r="14" spans="1:14" ht="11.1" customHeight="1">
      <c r="A14" s="226"/>
      <c r="B14" s="83" t="s">
        <v>316</v>
      </c>
      <c r="C14" s="87">
        <v>1</v>
      </c>
      <c r="D14" s="85">
        <v>10</v>
      </c>
      <c r="E14" s="85">
        <v>13</v>
      </c>
      <c r="F14" s="85">
        <v>23</v>
      </c>
      <c r="H14" s="226"/>
      <c r="I14" s="83" t="s">
        <v>316</v>
      </c>
      <c r="J14" s="87">
        <v>1</v>
      </c>
      <c r="K14" s="88"/>
      <c r="L14" s="85">
        <v>10</v>
      </c>
      <c r="M14" s="85">
        <v>13</v>
      </c>
      <c r="N14" s="85">
        <v>23</v>
      </c>
    </row>
    <row r="15" spans="1:14" ht="11.1" customHeight="1">
      <c r="A15" s="226"/>
      <c r="B15" s="83" t="s">
        <v>317</v>
      </c>
      <c r="C15" s="87">
        <v>1</v>
      </c>
      <c r="D15" s="85">
        <v>18</v>
      </c>
      <c r="E15" s="85">
        <v>13</v>
      </c>
      <c r="F15" s="85">
        <v>31</v>
      </c>
      <c r="H15" s="226"/>
      <c r="I15" s="83" t="s">
        <v>317</v>
      </c>
      <c r="J15" s="87">
        <v>1</v>
      </c>
      <c r="K15" s="88"/>
      <c r="L15" s="85">
        <v>18</v>
      </c>
      <c r="M15" s="85">
        <v>13</v>
      </c>
      <c r="N15" s="85">
        <v>31</v>
      </c>
    </row>
    <row r="16" spans="1:14" ht="11.1" customHeight="1">
      <c r="A16" s="226"/>
      <c r="B16" s="83" t="s">
        <v>318</v>
      </c>
      <c r="C16" s="87">
        <v>1</v>
      </c>
      <c r="D16" s="85">
        <v>14</v>
      </c>
      <c r="E16" s="85">
        <v>10</v>
      </c>
      <c r="F16" s="85">
        <v>24</v>
      </c>
      <c r="H16" s="226"/>
      <c r="I16" s="83" t="s">
        <v>318</v>
      </c>
      <c r="J16" s="87">
        <v>1</v>
      </c>
      <c r="K16" s="88"/>
      <c r="L16" s="85">
        <v>14</v>
      </c>
      <c r="M16" s="85">
        <v>10</v>
      </c>
      <c r="N16" s="85">
        <v>24</v>
      </c>
    </row>
    <row r="17" spans="1:14" ht="11.1" customHeight="1">
      <c r="A17" s="227"/>
      <c r="B17" s="83" t="s">
        <v>319</v>
      </c>
      <c r="C17" s="87">
        <v>1</v>
      </c>
      <c r="D17" s="85">
        <v>5</v>
      </c>
      <c r="E17" s="85">
        <v>10</v>
      </c>
      <c r="F17" s="85">
        <v>15</v>
      </c>
      <c r="H17" s="227"/>
      <c r="I17" s="83" t="s">
        <v>319</v>
      </c>
      <c r="J17" s="87">
        <v>1</v>
      </c>
      <c r="K17" s="88"/>
      <c r="L17" s="85">
        <v>5</v>
      </c>
      <c r="M17" s="85">
        <v>10</v>
      </c>
      <c r="N17" s="85">
        <v>15</v>
      </c>
    </row>
    <row r="18" spans="1:14" ht="11.1" customHeight="1">
      <c r="A18" s="228"/>
      <c r="B18" s="228"/>
      <c r="C18" s="228"/>
      <c r="D18" s="228"/>
      <c r="E18" s="228"/>
      <c r="F18" s="228"/>
      <c r="H18" s="228"/>
      <c r="I18" s="228"/>
      <c r="J18" s="228"/>
      <c r="K18" s="228"/>
      <c r="L18" s="228"/>
      <c r="M18" s="228"/>
      <c r="N18" s="228"/>
    </row>
    <row r="19" spans="1:14" ht="11.1" customHeight="1">
      <c r="A19" s="224" t="s">
        <v>320</v>
      </c>
      <c r="B19" s="208"/>
      <c r="C19" s="81" t="s">
        <v>299</v>
      </c>
      <c r="D19" s="81" t="s">
        <v>300</v>
      </c>
      <c r="E19" s="81" t="s">
        <v>301</v>
      </c>
      <c r="F19" s="81" t="s">
        <v>302</v>
      </c>
      <c r="H19" s="224" t="s">
        <v>320</v>
      </c>
      <c r="I19" s="208"/>
      <c r="J19" s="81" t="s">
        <v>299</v>
      </c>
      <c r="K19" s="82"/>
      <c r="L19" s="81" t="s">
        <v>300</v>
      </c>
      <c r="M19" s="81" t="s">
        <v>301</v>
      </c>
      <c r="N19" s="81" t="s">
        <v>302</v>
      </c>
    </row>
    <row r="20" spans="1:14" ht="11.1" customHeight="1">
      <c r="A20" s="209" t="s">
        <v>304</v>
      </c>
      <c r="B20" s="83" t="s">
        <v>305</v>
      </c>
      <c r="C20" s="84"/>
      <c r="D20" s="84"/>
      <c r="E20" s="85">
        <v>6</v>
      </c>
      <c r="F20" s="85">
        <v>6</v>
      </c>
      <c r="H20" s="209" t="s">
        <v>304</v>
      </c>
      <c r="I20" s="89" t="s">
        <v>431</v>
      </c>
      <c r="J20" s="84"/>
      <c r="K20" s="86"/>
      <c r="L20" s="84"/>
      <c r="M20" s="85">
        <v>6</v>
      </c>
      <c r="N20" s="85">
        <v>6</v>
      </c>
    </row>
    <row r="21" spans="1:14" ht="11.1" customHeight="1">
      <c r="A21" s="210"/>
      <c r="B21" s="83" t="s">
        <v>306</v>
      </c>
      <c r="C21" s="84"/>
      <c r="D21" s="84"/>
      <c r="E21" s="85">
        <v>6</v>
      </c>
      <c r="F21" s="85">
        <v>6</v>
      </c>
      <c r="H21" s="210"/>
      <c r="I21" s="83" t="s">
        <v>306</v>
      </c>
      <c r="J21" s="84"/>
      <c r="K21" s="86"/>
      <c r="L21" s="84"/>
      <c r="M21" s="85">
        <v>6</v>
      </c>
      <c r="N21" s="85">
        <v>6</v>
      </c>
    </row>
    <row r="22" spans="1:14" ht="11.1" customHeight="1">
      <c r="A22" s="211"/>
      <c r="B22" s="83" t="s">
        <v>307</v>
      </c>
      <c r="C22" s="84"/>
      <c r="D22" s="84"/>
      <c r="E22" s="85">
        <v>18</v>
      </c>
      <c r="F22" s="85">
        <v>18</v>
      </c>
      <c r="H22" s="211"/>
      <c r="I22" s="89" t="s">
        <v>321</v>
      </c>
      <c r="J22" s="84"/>
      <c r="K22" s="86"/>
      <c r="L22" s="84"/>
      <c r="M22" s="85">
        <v>18</v>
      </c>
      <c r="N22" s="85">
        <v>18</v>
      </c>
    </row>
    <row r="23" spans="1:14" ht="11.1" customHeight="1">
      <c r="A23" s="209" t="s">
        <v>308</v>
      </c>
      <c r="B23" s="83" t="s">
        <v>309</v>
      </c>
      <c r="C23" s="87">
        <v>1</v>
      </c>
      <c r="D23" s="85">
        <v>5</v>
      </c>
      <c r="E23" s="85">
        <v>6</v>
      </c>
      <c r="F23" s="85">
        <v>11</v>
      </c>
      <c r="H23" s="209" t="s">
        <v>308</v>
      </c>
      <c r="I23" s="89" t="s">
        <v>435</v>
      </c>
      <c r="J23" s="87">
        <v>1</v>
      </c>
      <c r="K23" s="88"/>
      <c r="L23" s="85">
        <v>5</v>
      </c>
      <c r="M23" s="85">
        <v>6</v>
      </c>
      <c r="N23" s="85">
        <v>11</v>
      </c>
    </row>
    <row r="24" spans="1:14" ht="11.1" customHeight="1">
      <c r="A24" s="210"/>
      <c r="B24" s="83" t="s">
        <v>310</v>
      </c>
      <c r="C24" s="87">
        <v>1</v>
      </c>
      <c r="D24" s="85">
        <v>4</v>
      </c>
      <c r="E24" s="85">
        <v>6</v>
      </c>
      <c r="F24" s="85">
        <v>10</v>
      </c>
      <c r="H24" s="210"/>
      <c r="I24" s="89" t="s">
        <v>436</v>
      </c>
      <c r="J24" s="87">
        <v>1</v>
      </c>
      <c r="K24" s="88"/>
      <c r="L24" s="85">
        <v>4</v>
      </c>
      <c r="M24" s="85">
        <v>6</v>
      </c>
      <c r="N24" s="85">
        <v>10</v>
      </c>
    </row>
    <row r="25" spans="1:14" ht="11.1" customHeight="1">
      <c r="A25" s="211"/>
      <c r="B25" s="83" t="s">
        <v>311</v>
      </c>
      <c r="C25" s="87">
        <v>1</v>
      </c>
      <c r="D25" s="85">
        <v>2</v>
      </c>
      <c r="E25" s="85">
        <v>6</v>
      </c>
      <c r="F25" s="85">
        <v>8</v>
      </c>
      <c r="H25" s="211"/>
      <c r="I25" s="89" t="s">
        <v>437</v>
      </c>
      <c r="J25" s="87">
        <v>1</v>
      </c>
      <c r="K25" s="88"/>
      <c r="L25" s="85">
        <v>2</v>
      </c>
      <c r="M25" s="85">
        <v>6</v>
      </c>
      <c r="N25" s="85">
        <v>8</v>
      </c>
    </row>
    <row r="26" spans="1:14" ht="11.1" customHeight="1">
      <c r="A26" s="225" t="s">
        <v>312</v>
      </c>
      <c r="B26" s="83" t="s">
        <v>313</v>
      </c>
      <c r="C26" s="87">
        <v>1</v>
      </c>
      <c r="D26" s="85">
        <v>12</v>
      </c>
      <c r="E26" s="85">
        <v>10</v>
      </c>
      <c r="F26" s="85">
        <v>22</v>
      </c>
      <c r="H26" s="225" t="s">
        <v>312</v>
      </c>
      <c r="I26" s="89" t="s">
        <v>322</v>
      </c>
      <c r="J26" s="87">
        <v>1</v>
      </c>
      <c r="K26" s="88"/>
      <c r="L26" s="85">
        <v>12</v>
      </c>
      <c r="M26" s="85">
        <v>10</v>
      </c>
      <c r="N26" s="85">
        <v>22</v>
      </c>
    </row>
    <row r="27" spans="1:14" ht="11.1" customHeight="1">
      <c r="A27" s="226"/>
      <c r="B27" s="83" t="s">
        <v>314</v>
      </c>
      <c r="C27" s="87">
        <v>1</v>
      </c>
      <c r="D27" s="85">
        <v>2</v>
      </c>
      <c r="E27" s="85">
        <v>10</v>
      </c>
      <c r="F27" s="85">
        <v>12</v>
      </c>
      <c r="H27" s="226"/>
      <c r="I27" s="83" t="s">
        <v>314</v>
      </c>
      <c r="J27" s="87">
        <v>1</v>
      </c>
      <c r="K27" s="88"/>
      <c r="L27" s="85">
        <v>2</v>
      </c>
      <c r="M27" s="85">
        <v>10</v>
      </c>
      <c r="N27" s="85">
        <v>12</v>
      </c>
    </row>
    <row r="28" spans="1:14" ht="11.1" customHeight="1">
      <c r="A28" s="226"/>
      <c r="B28" s="83" t="s">
        <v>315</v>
      </c>
      <c r="C28" s="87">
        <v>1</v>
      </c>
      <c r="D28" s="85">
        <v>8</v>
      </c>
      <c r="E28" s="85">
        <v>10</v>
      </c>
      <c r="F28" s="85">
        <v>18</v>
      </c>
      <c r="H28" s="226"/>
      <c r="I28" s="83" t="s">
        <v>315</v>
      </c>
      <c r="J28" s="87">
        <v>1</v>
      </c>
      <c r="K28" s="88"/>
      <c r="L28" s="85">
        <v>8</v>
      </c>
      <c r="M28" s="85">
        <v>10</v>
      </c>
      <c r="N28" s="85">
        <v>18</v>
      </c>
    </row>
    <row r="29" spans="1:14" ht="11.1" customHeight="1">
      <c r="A29" s="226"/>
      <c r="B29" s="83" t="s">
        <v>319</v>
      </c>
      <c r="C29" s="87">
        <v>1</v>
      </c>
      <c r="D29" s="85">
        <v>5</v>
      </c>
      <c r="E29" s="85">
        <v>10</v>
      </c>
      <c r="F29" s="85">
        <v>15</v>
      </c>
      <c r="H29" s="226"/>
      <c r="I29" s="83" t="s">
        <v>319</v>
      </c>
      <c r="J29" s="87">
        <v>1</v>
      </c>
      <c r="K29" s="88"/>
      <c r="L29" s="85">
        <v>5</v>
      </c>
      <c r="M29" s="85">
        <v>10</v>
      </c>
      <c r="N29" s="85">
        <v>15</v>
      </c>
    </row>
    <row r="30" spans="1:14" ht="11.1" customHeight="1">
      <c r="A30" s="226"/>
      <c r="B30" s="83" t="s">
        <v>323</v>
      </c>
      <c r="C30" s="87">
        <v>1</v>
      </c>
      <c r="D30" s="85">
        <v>5</v>
      </c>
      <c r="E30" s="85">
        <v>10</v>
      </c>
      <c r="F30" s="85">
        <v>15</v>
      </c>
      <c r="H30" s="226"/>
      <c r="I30" s="83" t="s">
        <v>323</v>
      </c>
      <c r="J30" s="87">
        <v>1</v>
      </c>
      <c r="K30" s="88"/>
      <c r="L30" s="85">
        <v>5</v>
      </c>
      <c r="M30" s="85">
        <v>10</v>
      </c>
      <c r="N30" s="85">
        <v>15</v>
      </c>
    </row>
    <row r="31" spans="1:14" ht="11.1" customHeight="1">
      <c r="A31" s="226"/>
      <c r="B31" s="83" t="s">
        <v>324</v>
      </c>
      <c r="C31" s="87">
        <v>1</v>
      </c>
      <c r="D31" s="85">
        <v>14</v>
      </c>
      <c r="E31" s="85">
        <v>10</v>
      </c>
      <c r="F31" s="85">
        <v>24</v>
      </c>
      <c r="H31" s="226"/>
      <c r="I31" s="83" t="s">
        <v>324</v>
      </c>
      <c r="J31" s="87">
        <v>1</v>
      </c>
      <c r="K31" s="88"/>
      <c r="L31" s="85">
        <v>14</v>
      </c>
      <c r="M31" s="85">
        <v>10</v>
      </c>
      <c r="N31" s="85">
        <v>24</v>
      </c>
    </row>
    <row r="32" spans="1:14" ht="11.1" customHeight="1">
      <c r="A32" s="226"/>
      <c r="B32" s="83" t="s">
        <v>317</v>
      </c>
      <c r="C32" s="87">
        <v>1</v>
      </c>
      <c r="D32" s="85">
        <v>20</v>
      </c>
      <c r="E32" s="85">
        <v>13</v>
      </c>
      <c r="F32" s="85">
        <v>33</v>
      </c>
      <c r="H32" s="226"/>
      <c r="I32" s="83" t="s">
        <v>317</v>
      </c>
      <c r="J32" s="87">
        <v>1</v>
      </c>
      <c r="K32" s="88"/>
      <c r="L32" s="85">
        <v>20</v>
      </c>
      <c r="M32" s="85">
        <v>13</v>
      </c>
      <c r="N32" s="85">
        <v>33</v>
      </c>
    </row>
    <row r="33" spans="1:14" ht="11.1" customHeight="1">
      <c r="A33" s="226"/>
      <c r="B33" s="83" t="s">
        <v>325</v>
      </c>
      <c r="C33" s="87">
        <v>1</v>
      </c>
      <c r="D33" s="85">
        <v>15</v>
      </c>
      <c r="E33" s="85">
        <v>13</v>
      </c>
      <c r="F33" s="85">
        <v>28</v>
      </c>
      <c r="H33" s="226"/>
      <c r="I33" s="83" t="s">
        <v>325</v>
      </c>
      <c r="J33" s="87">
        <v>1</v>
      </c>
      <c r="K33" s="88"/>
      <c r="L33" s="85">
        <v>15</v>
      </c>
      <c r="M33" s="85">
        <v>13</v>
      </c>
      <c r="N33" s="85">
        <v>28</v>
      </c>
    </row>
    <row r="34" spans="1:14" ht="11.1" customHeight="1">
      <c r="A34" s="227"/>
      <c r="B34" s="83" t="s">
        <v>316</v>
      </c>
      <c r="C34" s="87">
        <v>1</v>
      </c>
      <c r="D34" s="85">
        <v>10</v>
      </c>
      <c r="E34" s="85">
        <v>13</v>
      </c>
      <c r="F34" s="85">
        <v>23</v>
      </c>
      <c r="H34" s="227"/>
      <c r="I34" s="83" t="s">
        <v>316</v>
      </c>
      <c r="J34" s="87">
        <v>1</v>
      </c>
      <c r="K34" s="88"/>
      <c r="L34" s="85">
        <v>10</v>
      </c>
      <c r="M34" s="85">
        <v>13</v>
      </c>
      <c r="N34" s="85">
        <v>23</v>
      </c>
    </row>
    <row r="35" spans="1:14" ht="11.1" customHeight="1">
      <c r="A35" s="228"/>
      <c r="B35" s="228"/>
      <c r="C35" s="228"/>
      <c r="D35" s="228"/>
      <c r="E35" s="228"/>
      <c r="F35" s="228"/>
      <c r="H35" s="228"/>
      <c r="I35" s="228"/>
      <c r="J35" s="228"/>
      <c r="K35" s="228"/>
      <c r="L35" s="228"/>
      <c r="M35" s="228"/>
      <c r="N35" s="228"/>
    </row>
    <row r="36" spans="1:14" ht="11.1" customHeight="1">
      <c r="A36" s="224" t="s">
        <v>326</v>
      </c>
      <c r="B36" s="208"/>
      <c r="C36" s="81" t="s">
        <v>299</v>
      </c>
      <c r="D36" s="81" t="s">
        <v>300</v>
      </c>
      <c r="E36" s="81" t="s">
        <v>301</v>
      </c>
      <c r="F36" s="81" t="s">
        <v>302</v>
      </c>
      <c r="H36" s="224" t="s">
        <v>326</v>
      </c>
      <c r="I36" s="208"/>
      <c r="J36" s="81" t="s">
        <v>299</v>
      </c>
      <c r="K36" s="82"/>
      <c r="L36" s="81" t="s">
        <v>300</v>
      </c>
      <c r="M36" s="81" t="s">
        <v>301</v>
      </c>
      <c r="N36" s="81" t="s">
        <v>302</v>
      </c>
    </row>
    <row r="37" spans="1:14" ht="11.1" customHeight="1">
      <c r="A37" s="209" t="s">
        <v>304</v>
      </c>
      <c r="B37" s="83" t="s">
        <v>305</v>
      </c>
      <c r="C37" s="84"/>
      <c r="D37" s="84"/>
      <c r="E37" s="85">
        <v>6</v>
      </c>
      <c r="F37" s="90">
        <v>6</v>
      </c>
      <c r="H37" s="209" t="s">
        <v>304</v>
      </c>
      <c r="I37" s="89" t="s">
        <v>431</v>
      </c>
      <c r="J37" s="84"/>
      <c r="K37" s="86"/>
      <c r="L37" s="84"/>
      <c r="M37" s="85">
        <v>6</v>
      </c>
      <c r="N37" s="90">
        <v>6</v>
      </c>
    </row>
    <row r="38" spans="1:14" ht="11.1" customHeight="1">
      <c r="A38" s="210"/>
      <c r="B38" s="83" t="s">
        <v>306</v>
      </c>
      <c r="C38" s="84"/>
      <c r="D38" s="84"/>
      <c r="E38" s="85">
        <v>6</v>
      </c>
      <c r="F38" s="90">
        <v>6</v>
      </c>
      <c r="H38" s="210"/>
      <c r="I38" s="83" t="s">
        <v>306</v>
      </c>
      <c r="J38" s="84"/>
      <c r="K38" s="86"/>
      <c r="L38" s="84"/>
      <c r="M38" s="85">
        <v>6</v>
      </c>
      <c r="N38" s="90">
        <v>6</v>
      </c>
    </row>
    <row r="39" spans="1:14" ht="11.1" customHeight="1">
      <c r="A39" s="211"/>
      <c r="B39" s="83" t="s">
        <v>307</v>
      </c>
      <c r="C39" s="84"/>
      <c r="D39" s="84"/>
      <c r="E39" s="85">
        <v>18</v>
      </c>
      <c r="F39" s="90">
        <v>18</v>
      </c>
      <c r="H39" s="211"/>
      <c r="I39" s="83" t="s">
        <v>307</v>
      </c>
      <c r="J39" s="84"/>
      <c r="K39" s="86"/>
      <c r="L39" s="84"/>
      <c r="M39" s="85">
        <v>18</v>
      </c>
      <c r="N39" s="90">
        <v>18</v>
      </c>
    </row>
    <row r="40" spans="1:14" ht="11.1" customHeight="1">
      <c r="A40" s="209" t="s">
        <v>308</v>
      </c>
      <c r="B40" s="83" t="s">
        <v>309</v>
      </c>
      <c r="C40" s="87">
        <v>1</v>
      </c>
      <c r="D40" s="85">
        <v>6</v>
      </c>
      <c r="E40" s="85">
        <v>6</v>
      </c>
      <c r="F40" s="90">
        <v>12</v>
      </c>
      <c r="H40" s="209" t="s">
        <v>308</v>
      </c>
      <c r="I40" s="89" t="s">
        <v>438</v>
      </c>
      <c r="J40" s="87">
        <v>1</v>
      </c>
      <c r="K40" s="88"/>
      <c r="L40" s="85">
        <v>6</v>
      </c>
      <c r="M40" s="85">
        <v>6</v>
      </c>
      <c r="N40" s="90">
        <v>12</v>
      </c>
    </row>
    <row r="41" spans="1:14" ht="11.1" customHeight="1">
      <c r="A41" s="210"/>
      <c r="B41" s="83" t="s">
        <v>310</v>
      </c>
      <c r="C41" s="87">
        <v>1</v>
      </c>
      <c r="D41" s="85">
        <v>5</v>
      </c>
      <c r="E41" s="85">
        <v>6</v>
      </c>
      <c r="F41" s="90">
        <v>11</v>
      </c>
      <c r="H41" s="210"/>
      <c r="I41" s="89" t="s">
        <v>439</v>
      </c>
      <c r="J41" s="87">
        <v>1</v>
      </c>
      <c r="K41" s="88"/>
      <c r="L41" s="85">
        <v>5</v>
      </c>
      <c r="M41" s="85">
        <v>6</v>
      </c>
      <c r="N41" s="90">
        <v>11</v>
      </c>
    </row>
    <row r="42" spans="1:14" ht="11.1" customHeight="1">
      <c r="A42" s="211"/>
      <c r="B42" s="83" t="s">
        <v>311</v>
      </c>
      <c r="C42" s="87">
        <v>1</v>
      </c>
      <c r="D42" s="85">
        <v>5</v>
      </c>
      <c r="E42" s="85">
        <v>6</v>
      </c>
      <c r="F42" s="90">
        <v>11</v>
      </c>
      <c r="H42" s="211"/>
      <c r="I42" s="89" t="s">
        <v>440</v>
      </c>
      <c r="J42" s="87">
        <v>1</v>
      </c>
      <c r="K42" s="88"/>
      <c r="L42" s="85">
        <v>5</v>
      </c>
      <c r="M42" s="85">
        <v>6</v>
      </c>
      <c r="N42" s="90">
        <v>11</v>
      </c>
    </row>
    <row r="43" spans="1:14" ht="11.1" customHeight="1">
      <c r="A43" s="225" t="s">
        <v>312</v>
      </c>
      <c r="B43" s="83" t="s">
        <v>313</v>
      </c>
      <c r="C43" s="87">
        <v>1</v>
      </c>
      <c r="D43" s="85">
        <v>17</v>
      </c>
      <c r="E43" s="85">
        <v>10</v>
      </c>
      <c r="F43" s="90">
        <v>27</v>
      </c>
      <c r="H43" s="225" t="s">
        <v>312</v>
      </c>
      <c r="I43" s="83" t="s">
        <v>313</v>
      </c>
      <c r="J43" s="87">
        <v>1</v>
      </c>
      <c r="K43" s="88"/>
      <c r="L43" s="85">
        <v>17</v>
      </c>
      <c r="M43" s="85">
        <v>10</v>
      </c>
      <c r="N43" s="90">
        <v>27</v>
      </c>
    </row>
    <row r="44" spans="1:14" ht="11.1" customHeight="1">
      <c r="A44" s="226"/>
      <c r="B44" s="83" t="s">
        <v>314</v>
      </c>
      <c r="C44" s="87">
        <v>1</v>
      </c>
      <c r="D44" s="85">
        <v>2</v>
      </c>
      <c r="E44" s="85">
        <v>10</v>
      </c>
      <c r="F44" s="90">
        <v>12</v>
      </c>
      <c r="H44" s="226"/>
      <c r="I44" s="83" t="s">
        <v>314</v>
      </c>
      <c r="J44" s="87">
        <v>1</v>
      </c>
      <c r="K44" s="88"/>
      <c r="L44" s="85">
        <v>2</v>
      </c>
      <c r="M44" s="85">
        <v>10</v>
      </c>
      <c r="N44" s="90">
        <v>12</v>
      </c>
    </row>
    <row r="45" spans="1:14" ht="11.1" customHeight="1">
      <c r="A45" s="226"/>
      <c r="B45" s="83" t="s">
        <v>315</v>
      </c>
      <c r="C45" s="87">
        <v>1</v>
      </c>
      <c r="D45" s="85">
        <v>5</v>
      </c>
      <c r="E45" s="85">
        <v>10</v>
      </c>
      <c r="F45" s="90">
        <v>15</v>
      </c>
      <c r="H45" s="226"/>
      <c r="I45" s="83" t="s">
        <v>315</v>
      </c>
      <c r="J45" s="87">
        <v>1</v>
      </c>
      <c r="K45" s="88"/>
      <c r="L45" s="85">
        <v>5</v>
      </c>
      <c r="M45" s="85">
        <v>10</v>
      </c>
      <c r="N45" s="90">
        <v>15</v>
      </c>
    </row>
    <row r="46" spans="1:14" ht="11.1" customHeight="1">
      <c r="A46" s="226"/>
      <c r="B46" s="83" t="s">
        <v>328</v>
      </c>
      <c r="C46" s="87">
        <v>1</v>
      </c>
      <c r="D46" s="85">
        <v>5</v>
      </c>
      <c r="E46" s="85">
        <v>10</v>
      </c>
      <c r="F46" s="90">
        <v>15</v>
      </c>
      <c r="H46" s="226"/>
      <c r="I46" s="83" t="s">
        <v>328</v>
      </c>
      <c r="J46" s="87">
        <v>1</v>
      </c>
      <c r="K46" s="88"/>
      <c r="L46" s="85">
        <v>5</v>
      </c>
      <c r="M46" s="85">
        <v>10</v>
      </c>
      <c r="N46" s="90">
        <v>15</v>
      </c>
    </row>
    <row r="47" spans="1:14" ht="11.1" customHeight="1">
      <c r="A47" s="226"/>
      <c r="B47" s="83" t="s">
        <v>323</v>
      </c>
      <c r="C47" s="87">
        <v>1</v>
      </c>
      <c r="D47" s="85">
        <v>5</v>
      </c>
      <c r="E47" s="85">
        <v>10</v>
      </c>
      <c r="F47" s="90">
        <v>15</v>
      </c>
      <c r="H47" s="226"/>
      <c r="I47" s="83" t="s">
        <v>323</v>
      </c>
      <c r="J47" s="87">
        <v>1</v>
      </c>
      <c r="K47" s="88"/>
      <c r="L47" s="85">
        <v>5</v>
      </c>
      <c r="M47" s="85">
        <v>10</v>
      </c>
      <c r="N47" s="90">
        <v>15</v>
      </c>
    </row>
    <row r="48" spans="1:14" ht="11.1" customHeight="1">
      <c r="A48" s="226"/>
      <c r="B48" s="83" t="s">
        <v>329</v>
      </c>
      <c r="C48" s="87">
        <v>1</v>
      </c>
      <c r="D48" s="85">
        <v>16</v>
      </c>
      <c r="E48" s="85">
        <v>10</v>
      </c>
      <c r="F48" s="90">
        <v>26</v>
      </c>
      <c r="H48" s="226"/>
      <c r="I48" s="83" t="s">
        <v>329</v>
      </c>
      <c r="J48" s="87">
        <v>1</v>
      </c>
      <c r="K48" s="88"/>
      <c r="L48" s="85">
        <v>16</v>
      </c>
      <c r="M48" s="85">
        <v>10</v>
      </c>
      <c r="N48" s="90">
        <v>26</v>
      </c>
    </row>
    <row r="49" spans="1:14" ht="11.1" customHeight="1">
      <c r="A49" s="226"/>
      <c r="B49" s="83" t="s">
        <v>330</v>
      </c>
      <c r="C49" s="87">
        <v>1</v>
      </c>
      <c r="D49" s="85">
        <v>10</v>
      </c>
      <c r="E49" s="85">
        <v>10</v>
      </c>
      <c r="F49" s="90">
        <v>20</v>
      </c>
      <c r="H49" s="226"/>
      <c r="I49" s="83" t="s">
        <v>330</v>
      </c>
      <c r="J49" s="87">
        <v>1</v>
      </c>
      <c r="K49" s="88"/>
      <c r="L49" s="85">
        <v>10</v>
      </c>
      <c r="M49" s="85">
        <v>10</v>
      </c>
      <c r="N49" s="90">
        <v>20</v>
      </c>
    </row>
    <row r="50" spans="1:14" ht="11.1" customHeight="1">
      <c r="A50" s="226"/>
      <c r="B50" s="83" t="s">
        <v>316</v>
      </c>
      <c r="C50" s="87">
        <v>1</v>
      </c>
      <c r="D50" s="85">
        <v>10</v>
      </c>
      <c r="E50" s="85">
        <v>13</v>
      </c>
      <c r="F50" s="90">
        <v>23</v>
      </c>
      <c r="H50" s="226"/>
      <c r="I50" s="83" t="s">
        <v>316</v>
      </c>
      <c r="J50" s="87">
        <v>1</v>
      </c>
      <c r="K50" s="88"/>
      <c r="L50" s="85">
        <v>10</v>
      </c>
      <c r="M50" s="85">
        <v>13</v>
      </c>
      <c r="N50" s="90">
        <v>23</v>
      </c>
    </row>
    <row r="51" spans="1:14" ht="11.1" customHeight="1">
      <c r="A51" s="226"/>
      <c r="B51" s="83" t="s">
        <v>317</v>
      </c>
      <c r="C51" s="87">
        <v>1</v>
      </c>
      <c r="D51" s="85">
        <v>20</v>
      </c>
      <c r="E51" s="85">
        <v>13</v>
      </c>
      <c r="F51" s="90">
        <v>33</v>
      </c>
      <c r="H51" s="226"/>
      <c r="I51" s="83" t="s">
        <v>317</v>
      </c>
      <c r="J51" s="87">
        <v>1</v>
      </c>
      <c r="K51" s="88"/>
      <c r="L51" s="85">
        <v>20</v>
      </c>
      <c r="M51" s="85">
        <v>13</v>
      </c>
      <c r="N51" s="90">
        <v>33</v>
      </c>
    </row>
    <row r="52" spans="1:14" ht="11.1" customHeight="1">
      <c r="A52" s="227"/>
      <c r="B52" s="83" t="s">
        <v>325</v>
      </c>
      <c r="C52" s="87">
        <v>1</v>
      </c>
      <c r="D52" s="85">
        <v>15</v>
      </c>
      <c r="E52" s="85">
        <v>13</v>
      </c>
      <c r="F52" s="90">
        <v>28</v>
      </c>
      <c r="H52" s="227"/>
      <c r="I52" s="83" t="s">
        <v>325</v>
      </c>
      <c r="J52" s="87">
        <v>1</v>
      </c>
      <c r="K52" s="88"/>
      <c r="L52" s="85">
        <v>15</v>
      </c>
      <c r="M52" s="85">
        <v>13</v>
      </c>
      <c r="N52" s="90">
        <v>28</v>
      </c>
    </row>
    <row r="53" spans="1:14" ht="35.1" customHeight="1">
      <c r="A53" s="230" t="s">
        <v>331</v>
      </c>
      <c r="B53" s="230"/>
      <c r="C53" s="230"/>
      <c r="D53" s="230"/>
      <c r="E53" s="230"/>
      <c r="F53" s="230"/>
      <c r="H53" s="230" t="s">
        <v>331</v>
      </c>
      <c r="I53" s="230"/>
      <c r="J53" s="230"/>
      <c r="K53" s="230"/>
      <c r="L53" s="230"/>
      <c r="M53" s="230"/>
      <c r="N53" s="230"/>
    </row>
    <row r="54" spans="1:14" ht="14.1" customHeight="1">
      <c r="A54" s="231" t="s">
        <v>293</v>
      </c>
      <c r="B54" s="231"/>
      <c r="C54" s="231"/>
      <c r="D54" s="231"/>
      <c r="E54" s="231"/>
      <c r="F54" s="231"/>
      <c r="H54" s="231" t="s">
        <v>293</v>
      </c>
      <c r="I54" s="231"/>
      <c r="J54" s="231"/>
      <c r="K54" s="231"/>
      <c r="L54" s="231"/>
      <c r="M54" s="231"/>
      <c r="N54" s="231"/>
    </row>
    <row r="55" spans="1:14" ht="11.1" customHeight="1">
      <c r="A55" s="229" t="s">
        <v>296</v>
      </c>
      <c r="B55" s="229"/>
      <c r="C55" s="229"/>
      <c r="D55" s="229"/>
      <c r="E55" s="229"/>
      <c r="F55" s="229"/>
      <c r="H55" s="229" t="s">
        <v>296</v>
      </c>
      <c r="I55" s="229"/>
      <c r="J55" s="229"/>
      <c r="K55" s="229"/>
      <c r="L55" s="229"/>
      <c r="M55" s="229"/>
      <c r="N55" s="229"/>
    </row>
    <row r="56" spans="1:14" ht="11.1" customHeight="1">
      <c r="A56" s="224" t="s">
        <v>332</v>
      </c>
      <c r="B56" s="208"/>
      <c r="C56" s="81" t="s">
        <v>299</v>
      </c>
      <c r="D56" s="81" t="s">
        <v>300</v>
      </c>
      <c r="E56" s="81" t="s">
        <v>301</v>
      </c>
      <c r="F56" s="81" t="s">
        <v>302</v>
      </c>
      <c r="H56" s="224" t="s">
        <v>332</v>
      </c>
      <c r="I56" s="208"/>
      <c r="J56" s="81" t="s">
        <v>299</v>
      </c>
      <c r="K56" s="82"/>
      <c r="L56" s="81" t="s">
        <v>300</v>
      </c>
      <c r="M56" s="81" t="s">
        <v>301</v>
      </c>
      <c r="N56" s="81" t="s">
        <v>302</v>
      </c>
    </row>
    <row r="57" spans="1:14" ht="11.1" customHeight="1">
      <c r="A57" s="209" t="s">
        <v>304</v>
      </c>
      <c r="B57" s="83" t="s">
        <v>305</v>
      </c>
      <c r="C57" s="84"/>
      <c r="D57" s="84"/>
      <c r="E57" s="85">
        <v>6</v>
      </c>
      <c r="F57" s="90">
        <v>6</v>
      </c>
      <c r="H57" s="209" t="s">
        <v>304</v>
      </c>
      <c r="I57" s="89" t="s">
        <v>441</v>
      </c>
      <c r="J57" s="84"/>
      <c r="K57" s="86"/>
      <c r="L57" s="84"/>
      <c r="M57" s="85">
        <v>6</v>
      </c>
      <c r="N57" s="90">
        <v>6</v>
      </c>
    </row>
    <row r="58" spans="1:14" ht="11.1" customHeight="1">
      <c r="A58" s="210"/>
      <c r="B58" s="83" t="s">
        <v>306</v>
      </c>
      <c r="C58" s="84"/>
      <c r="D58" s="84"/>
      <c r="E58" s="85">
        <v>6</v>
      </c>
      <c r="F58" s="90">
        <v>6</v>
      </c>
      <c r="H58" s="210"/>
      <c r="I58" s="83" t="s">
        <v>306</v>
      </c>
      <c r="J58" s="84"/>
      <c r="K58" s="86"/>
      <c r="L58" s="84"/>
      <c r="M58" s="85">
        <v>6</v>
      </c>
      <c r="N58" s="90">
        <v>6</v>
      </c>
    </row>
    <row r="59" spans="1:14" ht="11.1" customHeight="1">
      <c r="A59" s="211"/>
      <c r="B59" s="83" t="s">
        <v>307</v>
      </c>
      <c r="C59" s="84"/>
      <c r="D59" s="84"/>
      <c r="E59" s="85">
        <v>18</v>
      </c>
      <c r="F59" s="90">
        <v>18</v>
      </c>
      <c r="H59" s="211"/>
      <c r="I59" s="83" t="s">
        <v>307</v>
      </c>
      <c r="J59" s="84"/>
      <c r="K59" s="86"/>
      <c r="L59" s="84"/>
      <c r="M59" s="85">
        <v>18</v>
      </c>
      <c r="N59" s="90">
        <v>18</v>
      </c>
    </row>
    <row r="60" spans="1:14" ht="11.1" customHeight="1">
      <c r="A60" s="209" t="s">
        <v>308</v>
      </c>
      <c r="B60" s="83" t="s">
        <v>309</v>
      </c>
      <c r="C60" s="87">
        <v>1</v>
      </c>
      <c r="D60" s="85">
        <v>4</v>
      </c>
      <c r="E60" s="85">
        <v>6</v>
      </c>
      <c r="F60" s="90">
        <v>10</v>
      </c>
      <c r="H60" s="209" t="s">
        <v>308</v>
      </c>
      <c r="I60" s="83" t="s">
        <v>309</v>
      </c>
      <c r="J60" s="87">
        <v>1</v>
      </c>
      <c r="K60" s="88"/>
      <c r="L60" s="85">
        <v>4</v>
      </c>
      <c r="M60" s="85">
        <v>6</v>
      </c>
      <c r="N60" s="90">
        <v>10</v>
      </c>
    </row>
    <row r="61" spans="1:14" ht="11.1" customHeight="1">
      <c r="A61" s="210"/>
      <c r="B61" s="83" t="s">
        <v>310</v>
      </c>
      <c r="C61" s="87">
        <v>1</v>
      </c>
      <c r="D61" s="85">
        <v>3</v>
      </c>
      <c r="E61" s="85">
        <v>6</v>
      </c>
      <c r="F61" s="90">
        <v>9</v>
      </c>
      <c r="H61" s="210"/>
      <c r="I61" s="83" t="s">
        <v>310</v>
      </c>
      <c r="J61" s="87">
        <v>1</v>
      </c>
      <c r="K61" s="88"/>
      <c r="L61" s="85">
        <v>3</v>
      </c>
      <c r="M61" s="85">
        <v>6</v>
      </c>
      <c r="N61" s="90">
        <v>9</v>
      </c>
    </row>
    <row r="62" spans="1:14" ht="11.1" customHeight="1">
      <c r="A62" s="211"/>
      <c r="B62" s="83" t="s">
        <v>311</v>
      </c>
      <c r="C62" s="87">
        <v>1</v>
      </c>
      <c r="D62" s="85">
        <v>2</v>
      </c>
      <c r="E62" s="85">
        <v>6</v>
      </c>
      <c r="F62" s="90">
        <v>8</v>
      </c>
      <c r="H62" s="211"/>
      <c r="I62" s="89" t="s">
        <v>333</v>
      </c>
      <c r="J62" s="87">
        <v>1</v>
      </c>
      <c r="K62" s="88"/>
      <c r="L62" s="85">
        <v>2</v>
      </c>
      <c r="M62" s="85">
        <v>6</v>
      </c>
      <c r="N62" s="90">
        <v>8</v>
      </c>
    </row>
    <row r="63" spans="1:14" ht="11.1" customHeight="1">
      <c r="A63" s="225" t="s">
        <v>312</v>
      </c>
      <c r="B63" s="83" t="s">
        <v>313</v>
      </c>
      <c r="C63" s="87">
        <v>1</v>
      </c>
      <c r="D63" s="85">
        <v>12</v>
      </c>
      <c r="E63" s="85">
        <v>10</v>
      </c>
      <c r="F63" s="90">
        <v>22</v>
      </c>
      <c r="H63" s="225" t="s">
        <v>312</v>
      </c>
      <c r="I63" s="83" t="s">
        <v>313</v>
      </c>
      <c r="J63" s="87">
        <v>1</v>
      </c>
      <c r="K63" s="88"/>
      <c r="L63" s="85">
        <v>12</v>
      </c>
      <c r="M63" s="85">
        <v>10</v>
      </c>
      <c r="N63" s="90">
        <v>22</v>
      </c>
    </row>
    <row r="64" spans="1:14" ht="11.1" customHeight="1">
      <c r="A64" s="226"/>
      <c r="B64" s="83" t="s">
        <v>314</v>
      </c>
      <c r="C64" s="87">
        <v>1</v>
      </c>
      <c r="D64" s="85">
        <v>2</v>
      </c>
      <c r="E64" s="85">
        <v>10</v>
      </c>
      <c r="F64" s="90">
        <v>12</v>
      </c>
      <c r="H64" s="226"/>
      <c r="I64" s="83" t="s">
        <v>314</v>
      </c>
      <c r="J64" s="87">
        <v>1</v>
      </c>
      <c r="K64" s="88"/>
      <c r="L64" s="85">
        <v>2</v>
      </c>
      <c r="M64" s="85">
        <v>10</v>
      </c>
      <c r="N64" s="90">
        <v>12</v>
      </c>
    </row>
    <row r="65" spans="1:14" ht="11.1" customHeight="1">
      <c r="A65" s="226"/>
      <c r="B65" s="83" t="s">
        <v>315</v>
      </c>
      <c r="C65" s="87">
        <v>1</v>
      </c>
      <c r="D65" s="85">
        <v>5</v>
      </c>
      <c r="E65" s="85">
        <v>10</v>
      </c>
      <c r="F65" s="90">
        <v>15</v>
      </c>
      <c r="H65" s="226"/>
      <c r="I65" s="83" t="s">
        <v>315</v>
      </c>
      <c r="J65" s="87">
        <v>1</v>
      </c>
      <c r="K65" s="88"/>
      <c r="L65" s="85">
        <v>5</v>
      </c>
      <c r="M65" s="85">
        <v>10</v>
      </c>
      <c r="N65" s="90">
        <v>15</v>
      </c>
    </row>
    <row r="66" spans="1:14" ht="11.1" customHeight="1">
      <c r="A66" s="226"/>
      <c r="B66" s="83" t="s">
        <v>319</v>
      </c>
      <c r="C66" s="87">
        <v>1</v>
      </c>
      <c r="D66" s="85">
        <v>5</v>
      </c>
      <c r="E66" s="85">
        <v>10</v>
      </c>
      <c r="F66" s="90">
        <v>15</v>
      </c>
      <c r="H66" s="226"/>
      <c r="I66" s="83" t="s">
        <v>319</v>
      </c>
      <c r="J66" s="87">
        <v>1</v>
      </c>
      <c r="K66" s="88"/>
      <c r="L66" s="85">
        <v>5</v>
      </c>
      <c r="M66" s="85">
        <v>10</v>
      </c>
      <c r="N66" s="90">
        <v>15</v>
      </c>
    </row>
    <row r="67" spans="1:14" ht="11.1" customHeight="1">
      <c r="A67" s="226"/>
      <c r="B67" s="83" t="s">
        <v>323</v>
      </c>
      <c r="C67" s="87">
        <v>1</v>
      </c>
      <c r="D67" s="85">
        <v>5</v>
      </c>
      <c r="E67" s="85">
        <v>10</v>
      </c>
      <c r="F67" s="90">
        <v>15</v>
      </c>
      <c r="H67" s="226"/>
      <c r="I67" s="83" t="s">
        <v>323</v>
      </c>
      <c r="J67" s="87">
        <v>1</v>
      </c>
      <c r="K67" s="88"/>
      <c r="L67" s="85">
        <v>5</v>
      </c>
      <c r="M67" s="85">
        <v>10</v>
      </c>
      <c r="N67" s="90">
        <v>15</v>
      </c>
    </row>
    <row r="68" spans="1:14" ht="11.1" customHeight="1">
      <c r="A68" s="226"/>
      <c r="B68" s="83" t="s">
        <v>317</v>
      </c>
      <c r="C68" s="87">
        <v>1</v>
      </c>
      <c r="D68" s="85">
        <v>20</v>
      </c>
      <c r="E68" s="85">
        <v>13</v>
      </c>
      <c r="F68" s="90">
        <v>33</v>
      </c>
      <c r="H68" s="226"/>
      <c r="I68" s="83" t="s">
        <v>317</v>
      </c>
      <c r="J68" s="87">
        <v>1</v>
      </c>
      <c r="K68" s="88"/>
      <c r="L68" s="85">
        <v>20</v>
      </c>
      <c r="M68" s="85">
        <v>13</v>
      </c>
      <c r="N68" s="90">
        <v>33</v>
      </c>
    </row>
    <row r="69" spans="1:14" ht="12.75" customHeight="1">
      <c r="A69" s="226"/>
      <c r="B69" s="83" t="s">
        <v>325</v>
      </c>
      <c r="C69" s="87">
        <v>1</v>
      </c>
      <c r="D69" s="85">
        <v>15</v>
      </c>
      <c r="E69" s="85">
        <v>13</v>
      </c>
      <c r="F69" s="90">
        <v>28</v>
      </c>
      <c r="H69" s="226"/>
      <c r="I69" s="83" t="s">
        <v>325</v>
      </c>
      <c r="J69" s="87">
        <v>1</v>
      </c>
      <c r="K69" s="88"/>
      <c r="L69" s="85">
        <v>15</v>
      </c>
      <c r="M69" s="85">
        <v>13</v>
      </c>
      <c r="N69" s="90">
        <v>28</v>
      </c>
    </row>
    <row r="70" spans="1:14" ht="9.75" customHeight="1">
      <c r="A70" s="227"/>
      <c r="B70" s="83" t="s">
        <v>316</v>
      </c>
      <c r="C70" s="87">
        <v>1</v>
      </c>
      <c r="D70" s="85">
        <v>10</v>
      </c>
      <c r="E70" s="85">
        <v>13</v>
      </c>
      <c r="F70" s="90">
        <v>23</v>
      </c>
      <c r="H70" s="227"/>
      <c r="I70" s="83" t="s">
        <v>316</v>
      </c>
      <c r="J70" s="87">
        <v>1</v>
      </c>
      <c r="K70" s="88"/>
      <c r="L70" s="85">
        <v>10</v>
      </c>
      <c r="M70" s="85">
        <v>13</v>
      </c>
      <c r="N70" s="90">
        <v>23</v>
      </c>
    </row>
    <row r="71" spans="1:14" ht="11.1" customHeight="1">
      <c r="A71" s="91"/>
      <c r="B71" s="92"/>
      <c r="C71" s="93"/>
      <c r="D71" s="94"/>
      <c r="E71" s="94"/>
      <c r="F71" s="95"/>
      <c r="H71" s="91"/>
      <c r="I71" s="92"/>
      <c r="J71" s="93"/>
      <c r="K71" s="96"/>
      <c r="L71" s="94"/>
      <c r="M71" s="94"/>
      <c r="N71" s="95"/>
    </row>
    <row r="72" spans="1:14" ht="11.1" customHeight="1">
      <c r="A72" s="228"/>
      <c r="B72" s="228"/>
      <c r="C72" s="228"/>
      <c r="D72" s="228"/>
      <c r="E72" s="228"/>
      <c r="F72" s="228"/>
      <c r="H72" s="228"/>
      <c r="I72" s="228"/>
      <c r="J72" s="228"/>
      <c r="K72" s="228"/>
      <c r="L72" s="228"/>
      <c r="M72" s="228"/>
      <c r="N72" s="228"/>
    </row>
    <row r="73" spans="1:14" ht="11.1" customHeight="1">
      <c r="A73" s="207" t="s">
        <v>334</v>
      </c>
      <c r="B73" s="208"/>
      <c r="C73" s="81" t="s">
        <v>299</v>
      </c>
      <c r="D73" s="81" t="s">
        <v>300</v>
      </c>
      <c r="E73" s="81" t="s">
        <v>301</v>
      </c>
      <c r="F73" s="81" t="s">
        <v>302</v>
      </c>
      <c r="H73" s="224" t="s">
        <v>335</v>
      </c>
      <c r="I73" s="208"/>
      <c r="J73" s="81" t="s">
        <v>299</v>
      </c>
      <c r="K73" s="82"/>
      <c r="L73" s="81" t="s">
        <v>300</v>
      </c>
      <c r="M73" s="81" t="s">
        <v>301</v>
      </c>
      <c r="N73" s="81" t="s">
        <v>302</v>
      </c>
    </row>
    <row r="74" spans="1:14" ht="11.1" customHeight="1">
      <c r="A74" s="209" t="s">
        <v>304</v>
      </c>
      <c r="B74" s="83" t="s">
        <v>305</v>
      </c>
      <c r="C74" s="84"/>
      <c r="D74" s="84"/>
      <c r="E74" s="85">
        <v>6</v>
      </c>
      <c r="F74" s="90">
        <v>6</v>
      </c>
      <c r="H74" s="209" t="s">
        <v>304</v>
      </c>
      <c r="I74" s="83" t="s">
        <v>305</v>
      </c>
      <c r="J74" s="84"/>
      <c r="K74" s="86"/>
      <c r="L74" s="84"/>
      <c r="M74" s="85">
        <v>8</v>
      </c>
      <c r="N74" s="90">
        <f>L74+M74</f>
        <v>8</v>
      </c>
    </row>
    <row r="75" spans="1:14" ht="11.1" customHeight="1">
      <c r="A75" s="210"/>
      <c r="B75" s="83" t="s">
        <v>306</v>
      </c>
      <c r="C75" s="84"/>
      <c r="D75" s="84"/>
      <c r="E75" s="85">
        <v>6</v>
      </c>
      <c r="F75" s="90">
        <v>6</v>
      </c>
      <c r="H75" s="210"/>
      <c r="I75" s="83" t="s">
        <v>306</v>
      </c>
      <c r="J75" s="84"/>
      <c r="K75" s="86"/>
      <c r="L75" s="84"/>
      <c r="M75" s="85">
        <v>8</v>
      </c>
      <c r="N75" s="90">
        <f t="shared" ref="N75:N98" si="0">L75+M75</f>
        <v>8</v>
      </c>
    </row>
    <row r="76" spans="1:14" ht="11.1" customHeight="1">
      <c r="A76" s="211"/>
      <c r="B76" s="83" t="s">
        <v>307</v>
      </c>
      <c r="C76" s="84"/>
      <c r="D76" s="84"/>
      <c r="E76" s="85">
        <v>18</v>
      </c>
      <c r="F76" s="90">
        <v>18</v>
      </c>
      <c r="H76" s="211"/>
      <c r="I76" s="83" t="s">
        <v>307</v>
      </c>
      <c r="J76" s="84"/>
      <c r="K76" s="86"/>
      <c r="L76" s="84"/>
      <c r="M76" s="85">
        <v>20</v>
      </c>
      <c r="N76" s="90">
        <f t="shared" si="0"/>
        <v>20</v>
      </c>
    </row>
    <row r="77" spans="1:14" ht="11.1" customHeight="1">
      <c r="A77" s="212" t="s">
        <v>308</v>
      </c>
      <c r="B77" s="83" t="s">
        <v>309</v>
      </c>
      <c r="C77" s="87">
        <v>1</v>
      </c>
      <c r="D77" s="85">
        <v>6</v>
      </c>
      <c r="E77" s="85">
        <v>6</v>
      </c>
      <c r="F77" s="90">
        <v>12</v>
      </c>
      <c r="H77" s="212" t="s">
        <v>308</v>
      </c>
      <c r="I77" s="83" t="s">
        <v>309</v>
      </c>
      <c r="J77" s="87">
        <v>1</v>
      </c>
      <c r="K77" s="88"/>
      <c r="L77" s="85">
        <v>6</v>
      </c>
      <c r="M77" s="85">
        <v>8</v>
      </c>
      <c r="N77" s="90">
        <f t="shared" si="0"/>
        <v>14</v>
      </c>
    </row>
    <row r="78" spans="1:14" ht="11.1" customHeight="1">
      <c r="A78" s="213"/>
      <c r="B78" s="83" t="s">
        <v>310</v>
      </c>
      <c r="C78" s="87">
        <v>1</v>
      </c>
      <c r="D78" s="85">
        <v>5</v>
      </c>
      <c r="E78" s="85">
        <v>6</v>
      </c>
      <c r="F78" s="90">
        <v>11</v>
      </c>
      <c r="H78" s="213"/>
      <c r="I78" s="97" t="s">
        <v>310</v>
      </c>
      <c r="J78" s="98">
        <v>1</v>
      </c>
      <c r="K78" s="99"/>
      <c r="L78" s="100">
        <v>5</v>
      </c>
      <c r="M78" s="100">
        <v>8</v>
      </c>
      <c r="N78" s="101">
        <f t="shared" si="0"/>
        <v>13</v>
      </c>
    </row>
    <row r="79" spans="1:14" ht="11.1" customHeight="1">
      <c r="A79" s="213"/>
      <c r="B79" s="83" t="s">
        <v>311</v>
      </c>
      <c r="C79" s="87">
        <v>1</v>
      </c>
      <c r="D79" s="85">
        <v>5</v>
      </c>
      <c r="E79" s="85">
        <v>6</v>
      </c>
      <c r="F79" s="90">
        <v>11</v>
      </c>
      <c r="H79" s="213"/>
      <c r="I79" s="97" t="s">
        <v>311</v>
      </c>
      <c r="J79" s="98">
        <v>1</v>
      </c>
      <c r="K79" s="99"/>
      <c r="L79" s="100">
        <v>4</v>
      </c>
      <c r="M79" s="100">
        <v>8</v>
      </c>
      <c r="N79" s="101">
        <f t="shared" si="0"/>
        <v>12</v>
      </c>
    </row>
    <row r="80" spans="1:14" ht="11.1" customHeight="1">
      <c r="A80" s="213"/>
      <c r="B80" s="83" t="s">
        <v>336</v>
      </c>
      <c r="C80" s="87">
        <v>1</v>
      </c>
      <c r="D80" s="85">
        <v>3</v>
      </c>
      <c r="E80" s="85">
        <v>6</v>
      </c>
      <c r="F80" s="90">
        <v>9</v>
      </c>
      <c r="H80" s="213"/>
      <c r="I80" s="97" t="s">
        <v>336</v>
      </c>
      <c r="J80" s="98">
        <v>1</v>
      </c>
      <c r="K80" s="99"/>
      <c r="L80" s="100">
        <v>4</v>
      </c>
      <c r="M80" s="100">
        <v>8</v>
      </c>
      <c r="N80" s="101">
        <f t="shared" si="0"/>
        <v>12</v>
      </c>
    </row>
    <row r="81" spans="1:14" ht="11.1" customHeight="1">
      <c r="A81" s="214"/>
      <c r="B81" s="83" t="s">
        <v>337</v>
      </c>
      <c r="C81" s="87">
        <v>1</v>
      </c>
      <c r="D81" s="85">
        <v>3</v>
      </c>
      <c r="E81" s="85">
        <v>6</v>
      </c>
      <c r="F81" s="90">
        <v>9</v>
      </c>
      <c r="H81" s="214"/>
      <c r="I81" s="97" t="s">
        <v>337</v>
      </c>
      <c r="J81" s="98">
        <v>1</v>
      </c>
      <c r="K81" s="99"/>
      <c r="L81" s="100">
        <v>3</v>
      </c>
      <c r="M81" s="100">
        <v>8</v>
      </c>
      <c r="N81" s="101">
        <f t="shared" si="0"/>
        <v>11</v>
      </c>
    </row>
    <row r="82" spans="1:14" ht="11.1" customHeight="1">
      <c r="A82" s="202" t="s">
        <v>312</v>
      </c>
      <c r="B82" s="83" t="s">
        <v>338</v>
      </c>
      <c r="C82" s="87">
        <v>1</v>
      </c>
      <c r="D82" s="85">
        <v>17</v>
      </c>
      <c r="E82" s="85">
        <v>10</v>
      </c>
      <c r="F82" s="90">
        <v>27</v>
      </c>
      <c r="H82" s="202" t="s">
        <v>312</v>
      </c>
      <c r="I82" s="97" t="s">
        <v>338</v>
      </c>
      <c r="J82" s="98">
        <v>1</v>
      </c>
      <c r="K82" s="99"/>
      <c r="L82" s="100">
        <v>10</v>
      </c>
      <c r="M82" s="100">
        <v>14</v>
      </c>
      <c r="N82" s="101">
        <f t="shared" si="0"/>
        <v>24</v>
      </c>
    </row>
    <row r="83" spans="1:14" ht="11.1" customHeight="1">
      <c r="A83" s="203"/>
      <c r="B83" s="83" t="s">
        <v>314</v>
      </c>
      <c r="C83" s="87">
        <v>1</v>
      </c>
      <c r="D83" s="85">
        <v>2</v>
      </c>
      <c r="E83" s="85">
        <v>10</v>
      </c>
      <c r="F83" s="90">
        <v>12</v>
      </c>
      <c r="H83" s="203"/>
      <c r="I83" s="97" t="s">
        <v>314</v>
      </c>
      <c r="J83" s="98">
        <v>1</v>
      </c>
      <c r="K83" s="99"/>
      <c r="L83" s="100">
        <v>4</v>
      </c>
      <c r="M83" s="100">
        <v>14</v>
      </c>
      <c r="N83" s="101">
        <f t="shared" si="0"/>
        <v>18</v>
      </c>
    </row>
    <row r="84" spans="1:14" ht="11.1" customHeight="1">
      <c r="A84" s="203"/>
      <c r="B84" s="83" t="s">
        <v>315</v>
      </c>
      <c r="C84" s="87">
        <v>1</v>
      </c>
      <c r="D84" s="85">
        <v>5</v>
      </c>
      <c r="E84" s="85">
        <v>10</v>
      </c>
      <c r="F84" s="90">
        <v>15</v>
      </c>
      <c r="H84" s="203"/>
      <c r="I84" s="97" t="s">
        <v>315</v>
      </c>
      <c r="J84" s="98">
        <v>1</v>
      </c>
      <c r="K84" s="99"/>
      <c r="L84" s="100">
        <v>8</v>
      </c>
      <c r="M84" s="100">
        <v>14</v>
      </c>
      <c r="N84" s="101">
        <f t="shared" si="0"/>
        <v>22</v>
      </c>
    </row>
    <row r="85" spans="1:14" ht="11.1" customHeight="1">
      <c r="A85" s="203"/>
      <c r="B85" s="83" t="s">
        <v>339</v>
      </c>
      <c r="C85" s="87">
        <v>1</v>
      </c>
      <c r="D85" s="85">
        <v>3</v>
      </c>
      <c r="E85" s="85">
        <v>10</v>
      </c>
      <c r="F85" s="90">
        <v>13</v>
      </c>
      <c r="H85" s="203"/>
      <c r="I85" s="97" t="s">
        <v>339</v>
      </c>
      <c r="J85" s="98">
        <v>1</v>
      </c>
      <c r="K85" s="99"/>
      <c r="L85" s="100">
        <v>4</v>
      </c>
      <c r="M85" s="100">
        <v>14</v>
      </c>
      <c r="N85" s="101">
        <f t="shared" si="0"/>
        <v>18</v>
      </c>
    </row>
    <row r="86" spans="1:14" ht="11.1" customHeight="1">
      <c r="A86" s="203"/>
      <c r="B86" s="102" t="s">
        <v>340</v>
      </c>
      <c r="C86" s="87"/>
      <c r="D86" s="85"/>
      <c r="E86" s="85"/>
      <c r="F86" s="90"/>
      <c r="H86" s="203"/>
      <c r="I86" s="102" t="s">
        <v>340</v>
      </c>
      <c r="J86" s="98">
        <v>1</v>
      </c>
      <c r="K86" s="99"/>
      <c r="L86" s="100">
        <v>2</v>
      </c>
      <c r="M86" s="100">
        <v>14</v>
      </c>
      <c r="N86" s="101">
        <f>L86+M86</f>
        <v>16</v>
      </c>
    </row>
    <row r="87" spans="1:14" ht="11.1" customHeight="1">
      <c r="A87" s="203"/>
      <c r="B87" s="83" t="s">
        <v>341</v>
      </c>
      <c r="C87" s="87">
        <v>1</v>
      </c>
      <c r="D87" s="85">
        <v>16</v>
      </c>
      <c r="E87" s="85">
        <v>10</v>
      </c>
      <c r="F87" s="90">
        <v>26</v>
      </c>
      <c r="H87" s="203"/>
      <c r="I87" s="97" t="s">
        <v>341</v>
      </c>
      <c r="J87" s="98">
        <v>1</v>
      </c>
      <c r="K87" s="99"/>
      <c r="L87" s="100">
        <v>16</v>
      </c>
      <c r="M87" s="100">
        <v>14</v>
      </c>
      <c r="N87" s="101">
        <f t="shared" si="0"/>
        <v>30</v>
      </c>
    </row>
    <row r="88" spans="1:14" ht="11.1" customHeight="1">
      <c r="A88" s="203"/>
      <c r="B88" s="83" t="s">
        <v>328</v>
      </c>
      <c r="C88" s="87">
        <v>1</v>
      </c>
      <c r="D88" s="85">
        <v>5</v>
      </c>
      <c r="E88" s="85">
        <v>10</v>
      </c>
      <c r="F88" s="90">
        <v>15</v>
      </c>
      <c r="H88" s="203"/>
      <c r="I88" s="97" t="s">
        <v>328</v>
      </c>
      <c r="J88" s="98">
        <v>1</v>
      </c>
      <c r="K88" s="99"/>
      <c r="L88" s="100">
        <v>4</v>
      </c>
      <c r="M88" s="100">
        <v>14</v>
      </c>
      <c r="N88" s="101">
        <f t="shared" si="0"/>
        <v>18</v>
      </c>
    </row>
    <row r="89" spans="1:14" ht="11.1" customHeight="1">
      <c r="A89" s="203"/>
      <c r="B89" s="83" t="s">
        <v>342</v>
      </c>
      <c r="C89" s="87">
        <v>1</v>
      </c>
      <c r="D89" s="85">
        <v>5</v>
      </c>
      <c r="E89" s="85">
        <v>10</v>
      </c>
      <c r="F89" s="90">
        <v>15</v>
      </c>
      <c r="H89" s="203"/>
      <c r="I89" s="103" t="s">
        <v>343</v>
      </c>
      <c r="J89" s="98">
        <v>1</v>
      </c>
      <c r="K89" s="99"/>
      <c r="L89" s="100">
        <v>3</v>
      </c>
      <c r="M89" s="100">
        <v>16</v>
      </c>
      <c r="N89" s="101">
        <f t="shared" si="0"/>
        <v>19</v>
      </c>
    </row>
    <row r="90" spans="1:14" ht="11.1" customHeight="1">
      <c r="A90" s="203"/>
      <c r="B90" s="83" t="s">
        <v>330</v>
      </c>
      <c r="C90" s="87">
        <v>1</v>
      </c>
      <c r="D90" s="85">
        <v>10</v>
      </c>
      <c r="E90" s="85">
        <v>10</v>
      </c>
      <c r="F90" s="90">
        <v>20</v>
      </c>
      <c r="H90" s="203"/>
      <c r="I90" s="97" t="s">
        <v>330</v>
      </c>
      <c r="J90" s="98">
        <v>1</v>
      </c>
      <c r="K90" s="99"/>
      <c r="L90" s="100">
        <v>12</v>
      </c>
      <c r="M90" s="100">
        <v>14</v>
      </c>
      <c r="N90" s="101">
        <f t="shared" si="0"/>
        <v>26</v>
      </c>
    </row>
    <row r="91" spans="1:14" ht="11.1" customHeight="1">
      <c r="A91" s="203"/>
      <c r="B91" s="83" t="s">
        <v>325</v>
      </c>
      <c r="C91" s="87">
        <v>1</v>
      </c>
      <c r="D91" s="85">
        <v>15</v>
      </c>
      <c r="E91" s="85">
        <v>13</v>
      </c>
      <c r="F91" s="90">
        <v>28</v>
      </c>
      <c r="H91" s="203"/>
      <c r="I91" s="97" t="s">
        <v>325</v>
      </c>
      <c r="J91" s="98">
        <v>1</v>
      </c>
      <c r="K91" s="99"/>
      <c r="L91" s="100">
        <v>8</v>
      </c>
      <c r="M91" s="100">
        <v>16</v>
      </c>
      <c r="N91" s="101">
        <f t="shared" si="0"/>
        <v>24</v>
      </c>
    </row>
    <row r="92" spans="1:14" ht="11.1" customHeight="1">
      <c r="A92" s="203"/>
      <c r="B92" s="83" t="s">
        <v>316</v>
      </c>
      <c r="C92" s="87">
        <v>1</v>
      </c>
      <c r="D92" s="85">
        <v>10</v>
      </c>
      <c r="E92" s="85">
        <v>13</v>
      </c>
      <c r="F92" s="90">
        <v>23</v>
      </c>
      <c r="H92" s="203"/>
      <c r="I92" s="97" t="s">
        <v>316</v>
      </c>
      <c r="J92" s="98">
        <v>1</v>
      </c>
      <c r="K92" s="99"/>
      <c r="L92" s="100">
        <v>7</v>
      </c>
      <c r="M92" s="100">
        <v>16</v>
      </c>
      <c r="N92" s="101">
        <f t="shared" si="0"/>
        <v>23</v>
      </c>
    </row>
    <row r="93" spans="1:14" ht="11.1" customHeight="1">
      <c r="A93" s="204"/>
      <c r="B93" s="83" t="s">
        <v>317</v>
      </c>
      <c r="C93" s="87">
        <v>1</v>
      </c>
      <c r="D93" s="85">
        <v>25</v>
      </c>
      <c r="E93" s="85">
        <v>13</v>
      </c>
      <c r="F93" s="90">
        <v>38</v>
      </c>
      <c r="H93" s="204"/>
      <c r="I93" s="97" t="s">
        <v>317</v>
      </c>
      <c r="J93" s="98">
        <v>1</v>
      </c>
      <c r="K93" s="99"/>
      <c r="L93" s="100">
        <v>20</v>
      </c>
      <c r="M93" s="100">
        <v>16</v>
      </c>
      <c r="N93" s="101">
        <f t="shared" si="0"/>
        <v>36</v>
      </c>
    </row>
    <row r="94" spans="1:14" ht="11.1" customHeight="1">
      <c r="A94" s="104"/>
      <c r="B94" s="105" t="s">
        <v>344</v>
      </c>
      <c r="C94" s="87"/>
      <c r="D94" s="85"/>
      <c r="E94" s="85"/>
      <c r="F94" s="90"/>
      <c r="H94" s="104"/>
      <c r="I94" s="105" t="s">
        <v>344</v>
      </c>
      <c r="J94" s="98">
        <v>1</v>
      </c>
      <c r="K94" s="99"/>
      <c r="L94" s="100">
        <v>36</v>
      </c>
      <c r="M94" s="100">
        <v>12</v>
      </c>
      <c r="N94" s="101">
        <f t="shared" si="0"/>
        <v>48</v>
      </c>
    </row>
    <row r="95" spans="1:14" ht="11.1" customHeight="1">
      <c r="A95" s="106"/>
      <c r="B95" s="105" t="s">
        <v>345</v>
      </c>
      <c r="C95" s="87"/>
      <c r="D95" s="85"/>
      <c r="E95" s="85"/>
      <c r="F95" s="90"/>
      <c r="H95" s="104"/>
      <c r="I95" s="105" t="s">
        <v>346</v>
      </c>
      <c r="J95" s="98">
        <v>1</v>
      </c>
      <c r="K95" s="99"/>
      <c r="L95" s="100">
        <v>30</v>
      </c>
      <c r="M95" s="100">
        <v>12</v>
      </c>
      <c r="N95" s="101">
        <f>L95+M95</f>
        <v>42</v>
      </c>
    </row>
    <row r="96" spans="1:14" ht="11.1" customHeight="1">
      <c r="A96" s="106"/>
      <c r="B96" s="105" t="s">
        <v>347</v>
      </c>
      <c r="C96" s="87"/>
      <c r="D96" s="85"/>
      <c r="E96" s="85"/>
      <c r="F96" s="90"/>
      <c r="H96" s="104"/>
      <c r="I96" s="105" t="s">
        <v>348</v>
      </c>
      <c r="J96" s="87">
        <v>1</v>
      </c>
      <c r="K96" s="88"/>
      <c r="L96" s="85">
        <v>25</v>
      </c>
      <c r="M96" s="85">
        <v>12</v>
      </c>
      <c r="N96" s="90">
        <f t="shared" si="0"/>
        <v>37</v>
      </c>
    </row>
    <row r="97" spans="1:14" ht="11.1" customHeight="1">
      <c r="A97" s="106"/>
      <c r="B97" s="107" t="s">
        <v>287</v>
      </c>
      <c r="C97" s="87"/>
      <c r="D97" s="85"/>
      <c r="E97" s="85"/>
      <c r="F97" s="90"/>
      <c r="H97" s="104"/>
      <c r="I97" s="107" t="s">
        <v>287</v>
      </c>
      <c r="J97" s="87">
        <v>1</v>
      </c>
      <c r="K97" s="88"/>
      <c r="L97" s="85">
        <v>40</v>
      </c>
      <c r="M97" s="85">
        <v>12</v>
      </c>
      <c r="N97" s="90">
        <f t="shared" si="0"/>
        <v>52</v>
      </c>
    </row>
    <row r="98" spans="1:14" ht="11.1" customHeight="1">
      <c r="A98" s="106"/>
      <c r="B98" s="108" t="s">
        <v>349</v>
      </c>
      <c r="C98" s="87"/>
      <c r="D98" s="85"/>
      <c r="E98" s="85"/>
      <c r="F98" s="90"/>
      <c r="G98" s="109"/>
      <c r="H98" s="104"/>
      <c r="I98" s="108" t="s">
        <v>349</v>
      </c>
      <c r="J98" s="87">
        <v>1</v>
      </c>
      <c r="K98" s="88"/>
      <c r="L98" s="85">
        <v>4</v>
      </c>
      <c r="M98" s="85">
        <v>12</v>
      </c>
      <c r="N98" s="90">
        <f t="shared" si="0"/>
        <v>16</v>
      </c>
    </row>
    <row r="99" spans="1:14" ht="11.1" customHeight="1">
      <c r="A99" s="223"/>
      <c r="B99" s="223"/>
      <c r="C99" s="223"/>
      <c r="D99" s="223"/>
      <c r="E99" s="223"/>
      <c r="F99" s="223"/>
      <c r="H99" s="223"/>
      <c r="I99" s="223"/>
      <c r="J99" s="223"/>
      <c r="K99" s="223"/>
      <c r="L99" s="223"/>
      <c r="M99" s="223"/>
      <c r="N99" s="223"/>
    </row>
    <row r="100" spans="1:14" ht="11.1" customHeight="1">
      <c r="A100" s="207" t="s">
        <v>350</v>
      </c>
      <c r="B100" s="208"/>
      <c r="C100" s="81" t="s">
        <v>299</v>
      </c>
      <c r="D100" s="81" t="s">
        <v>300</v>
      </c>
      <c r="E100" s="81" t="s">
        <v>301</v>
      </c>
      <c r="F100" s="81" t="s">
        <v>302</v>
      </c>
      <c r="H100" s="207" t="s">
        <v>350</v>
      </c>
      <c r="I100" s="208"/>
      <c r="J100" s="81" t="s">
        <v>299</v>
      </c>
      <c r="K100" s="82"/>
      <c r="L100" s="81" t="s">
        <v>300</v>
      </c>
      <c r="M100" s="81" t="s">
        <v>301</v>
      </c>
      <c r="N100" s="81" t="s">
        <v>302</v>
      </c>
    </row>
    <row r="101" spans="1:14" ht="11.1" customHeight="1">
      <c r="A101" s="209" t="s">
        <v>304</v>
      </c>
      <c r="B101" s="83" t="s">
        <v>305</v>
      </c>
      <c r="C101" s="84"/>
      <c r="D101" s="84"/>
      <c r="E101" s="85">
        <v>6</v>
      </c>
      <c r="F101" s="90">
        <v>6</v>
      </c>
      <c r="H101" s="209" t="s">
        <v>304</v>
      </c>
      <c r="I101" s="83" t="s">
        <v>305</v>
      </c>
      <c r="J101" s="84"/>
      <c r="K101" s="86"/>
      <c r="L101" s="84"/>
      <c r="M101" s="85">
        <v>8</v>
      </c>
      <c r="N101" s="90">
        <f>L101+M101</f>
        <v>8</v>
      </c>
    </row>
    <row r="102" spans="1:14" ht="11.1" customHeight="1">
      <c r="A102" s="210"/>
      <c r="B102" s="83" t="s">
        <v>306</v>
      </c>
      <c r="C102" s="84"/>
      <c r="D102" s="84"/>
      <c r="E102" s="85">
        <v>6</v>
      </c>
      <c r="F102" s="90">
        <v>6</v>
      </c>
      <c r="H102" s="210"/>
      <c r="I102" s="83" t="s">
        <v>306</v>
      </c>
      <c r="J102" s="84"/>
      <c r="K102" s="86"/>
      <c r="L102" s="84"/>
      <c r="M102" s="85">
        <v>8</v>
      </c>
      <c r="N102" s="90">
        <f t="shared" ref="N102:N112" si="1">L102+M102</f>
        <v>8</v>
      </c>
    </row>
    <row r="103" spans="1:14" ht="11.1" customHeight="1">
      <c r="A103" s="211"/>
      <c r="B103" s="83" t="s">
        <v>307</v>
      </c>
      <c r="C103" s="84"/>
      <c r="D103" s="84"/>
      <c r="E103" s="85">
        <v>18</v>
      </c>
      <c r="F103" s="90">
        <v>18</v>
      </c>
      <c r="H103" s="211"/>
      <c r="I103" s="83" t="s">
        <v>307</v>
      </c>
      <c r="J103" s="84"/>
      <c r="K103" s="86"/>
      <c r="L103" s="84"/>
      <c r="M103" s="85">
        <v>20</v>
      </c>
      <c r="N103" s="90">
        <f t="shared" si="1"/>
        <v>20</v>
      </c>
    </row>
    <row r="104" spans="1:14" ht="11.1" customHeight="1">
      <c r="A104" s="212" t="s">
        <v>308</v>
      </c>
      <c r="B104" s="83" t="s">
        <v>309</v>
      </c>
      <c r="C104" s="87">
        <v>1</v>
      </c>
      <c r="D104" s="85">
        <v>6</v>
      </c>
      <c r="E104" s="85">
        <v>6</v>
      </c>
      <c r="F104" s="90">
        <v>12</v>
      </c>
      <c r="H104" s="212" t="s">
        <v>308</v>
      </c>
      <c r="I104" s="83" t="s">
        <v>309</v>
      </c>
      <c r="J104" s="87">
        <v>1</v>
      </c>
      <c r="K104" s="88"/>
      <c r="L104" s="85">
        <v>6</v>
      </c>
      <c r="M104" s="85">
        <v>8</v>
      </c>
      <c r="N104" s="90">
        <f t="shared" si="1"/>
        <v>14</v>
      </c>
    </row>
    <row r="105" spans="1:14" ht="11.1" customHeight="1">
      <c r="A105" s="213"/>
      <c r="B105" s="83" t="s">
        <v>310</v>
      </c>
      <c r="C105" s="87">
        <v>1</v>
      </c>
      <c r="D105" s="85">
        <v>5</v>
      </c>
      <c r="E105" s="85">
        <v>6</v>
      </c>
      <c r="F105" s="90">
        <v>11</v>
      </c>
      <c r="H105" s="213"/>
      <c r="I105" s="97" t="s">
        <v>310</v>
      </c>
      <c r="J105" s="98">
        <v>1</v>
      </c>
      <c r="K105" s="99"/>
      <c r="L105" s="100">
        <v>5</v>
      </c>
      <c r="M105" s="100">
        <v>8</v>
      </c>
      <c r="N105" s="101">
        <f t="shared" si="1"/>
        <v>13</v>
      </c>
    </row>
    <row r="106" spans="1:14" ht="11.1" customHeight="1">
      <c r="A106" s="213"/>
      <c r="B106" s="83" t="s">
        <v>311</v>
      </c>
      <c r="C106" s="87">
        <v>1</v>
      </c>
      <c r="D106" s="85">
        <v>5</v>
      </c>
      <c r="E106" s="85">
        <v>6</v>
      </c>
      <c r="F106" s="90">
        <v>11</v>
      </c>
      <c r="H106" s="213"/>
      <c r="I106" s="97" t="s">
        <v>311</v>
      </c>
      <c r="J106" s="98">
        <v>1</v>
      </c>
      <c r="K106" s="99"/>
      <c r="L106" s="100">
        <v>4</v>
      </c>
      <c r="M106" s="100">
        <v>8</v>
      </c>
      <c r="N106" s="101">
        <f t="shared" si="1"/>
        <v>12</v>
      </c>
    </row>
    <row r="107" spans="1:14" ht="11.1" customHeight="1">
      <c r="A107" s="213"/>
      <c r="B107" s="83" t="s">
        <v>336</v>
      </c>
      <c r="C107" s="87">
        <v>1</v>
      </c>
      <c r="D107" s="85">
        <v>3</v>
      </c>
      <c r="E107" s="85">
        <v>6</v>
      </c>
      <c r="F107" s="90">
        <v>9</v>
      </c>
      <c r="H107" s="213"/>
      <c r="I107" s="97" t="s">
        <v>336</v>
      </c>
      <c r="J107" s="98">
        <v>1</v>
      </c>
      <c r="K107" s="99"/>
      <c r="L107" s="100">
        <v>4</v>
      </c>
      <c r="M107" s="100">
        <v>8</v>
      </c>
      <c r="N107" s="101">
        <f t="shared" si="1"/>
        <v>12</v>
      </c>
    </row>
    <row r="108" spans="1:14" ht="11.1" customHeight="1">
      <c r="A108" s="214"/>
      <c r="B108" s="83" t="s">
        <v>337</v>
      </c>
      <c r="C108" s="87">
        <v>1</v>
      </c>
      <c r="D108" s="85">
        <v>3</v>
      </c>
      <c r="E108" s="85">
        <v>6</v>
      </c>
      <c r="F108" s="90">
        <v>9</v>
      </c>
      <c r="H108" s="214"/>
      <c r="I108" s="97" t="s">
        <v>337</v>
      </c>
      <c r="J108" s="98">
        <v>1</v>
      </c>
      <c r="K108" s="99"/>
      <c r="L108" s="100">
        <v>3</v>
      </c>
      <c r="M108" s="100">
        <v>8</v>
      </c>
      <c r="N108" s="101">
        <f t="shared" si="1"/>
        <v>11</v>
      </c>
    </row>
    <row r="109" spans="1:14" ht="11.1" customHeight="1">
      <c r="A109" s="202" t="s">
        <v>312</v>
      </c>
      <c r="B109" s="89" t="s">
        <v>351</v>
      </c>
      <c r="C109" s="87">
        <v>1</v>
      </c>
      <c r="D109" s="85">
        <v>17</v>
      </c>
      <c r="E109" s="85">
        <v>10</v>
      </c>
      <c r="F109" s="90">
        <v>27</v>
      </c>
      <c r="H109" s="202" t="s">
        <v>312</v>
      </c>
      <c r="I109" s="103" t="s">
        <v>352</v>
      </c>
      <c r="J109" s="98">
        <v>1</v>
      </c>
      <c r="K109" s="99"/>
      <c r="L109" s="100">
        <v>10</v>
      </c>
      <c r="M109" s="100">
        <v>14</v>
      </c>
      <c r="N109" s="101">
        <f t="shared" si="1"/>
        <v>24</v>
      </c>
    </row>
    <row r="110" spans="1:14" ht="11.1" customHeight="1">
      <c r="A110" s="203"/>
      <c r="B110" s="83" t="s">
        <v>314</v>
      </c>
      <c r="C110" s="87">
        <v>1</v>
      </c>
      <c r="D110" s="85">
        <v>2</v>
      </c>
      <c r="E110" s="85">
        <v>10</v>
      </c>
      <c r="F110" s="90">
        <v>12</v>
      </c>
      <c r="H110" s="203"/>
      <c r="I110" s="97" t="s">
        <v>314</v>
      </c>
      <c r="J110" s="98">
        <v>1</v>
      </c>
      <c r="K110" s="99"/>
      <c r="L110" s="100">
        <v>4</v>
      </c>
      <c r="M110" s="100">
        <v>14</v>
      </c>
      <c r="N110" s="101">
        <f t="shared" si="1"/>
        <v>18</v>
      </c>
    </row>
    <row r="111" spans="1:14" ht="11.1" customHeight="1">
      <c r="A111" s="203"/>
      <c r="B111" s="83" t="s">
        <v>315</v>
      </c>
      <c r="C111" s="87">
        <v>1</v>
      </c>
      <c r="D111" s="85">
        <v>5</v>
      </c>
      <c r="E111" s="85">
        <v>10</v>
      </c>
      <c r="F111" s="90">
        <v>15</v>
      </c>
      <c r="H111" s="203"/>
      <c r="I111" s="97" t="s">
        <v>315</v>
      </c>
      <c r="J111" s="98">
        <v>1</v>
      </c>
      <c r="K111" s="99"/>
      <c r="L111" s="100">
        <v>8</v>
      </c>
      <c r="M111" s="100">
        <v>14</v>
      </c>
      <c r="N111" s="101">
        <f t="shared" si="1"/>
        <v>22</v>
      </c>
    </row>
    <row r="112" spans="1:14" ht="11.1" customHeight="1">
      <c r="A112" s="203"/>
      <c r="B112" s="83" t="s">
        <v>339</v>
      </c>
      <c r="C112" s="87">
        <v>1</v>
      </c>
      <c r="D112" s="85">
        <v>3</v>
      </c>
      <c r="E112" s="85">
        <v>10</v>
      </c>
      <c r="F112" s="90">
        <v>13</v>
      </c>
      <c r="H112" s="203"/>
      <c r="I112" s="97" t="s">
        <v>339</v>
      </c>
      <c r="J112" s="98">
        <v>1</v>
      </c>
      <c r="K112" s="99"/>
      <c r="L112" s="100">
        <v>4</v>
      </c>
      <c r="M112" s="100">
        <v>14</v>
      </c>
      <c r="N112" s="101">
        <f t="shared" si="1"/>
        <v>18</v>
      </c>
    </row>
    <row r="113" spans="1:14" ht="11.1" customHeight="1">
      <c r="A113" s="203"/>
      <c r="B113" s="102" t="s">
        <v>340</v>
      </c>
      <c r="C113" s="87"/>
      <c r="D113" s="85"/>
      <c r="E113" s="85"/>
      <c r="F113" s="90"/>
      <c r="H113" s="203"/>
      <c r="I113" s="102" t="s">
        <v>340</v>
      </c>
      <c r="J113" s="98">
        <v>1</v>
      </c>
      <c r="K113" s="99"/>
      <c r="L113" s="100">
        <v>2</v>
      </c>
      <c r="M113" s="100">
        <v>14</v>
      </c>
      <c r="N113" s="101">
        <f>L113+M113</f>
        <v>16</v>
      </c>
    </row>
    <row r="114" spans="1:14" ht="11.1" customHeight="1">
      <c r="A114" s="203"/>
      <c r="B114" s="83" t="s">
        <v>341</v>
      </c>
      <c r="C114" s="87">
        <v>1</v>
      </c>
      <c r="D114" s="85">
        <v>16</v>
      </c>
      <c r="E114" s="85">
        <v>10</v>
      </c>
      <c r="F114" s="90">
        <v>26</v>
      </c>
      <c r="H114" s="203"/>
      <c r="I114" s="97" t="s">
        <v>341</v>
      </c>
      <c r="J114" s="98">
        <v>1</v>
      </c>
      <c r="K114" s="99"/>
      <c r="L114" s="100">
        <v>16</v>
      </c>
      <c r="M114" s="100">
        <v>14</v>
      </c>
      <c r="N114" s="101">
        <f t="shared" ref="N114:N121" si="2">L114+M114</f>
        <v>30</v>
      </c>
    </row>
    <row r="115" spans="1:14" ht="11.1" customHeight="1">
      <c r="A115" s="203"/>
      <c r="B115" s="83" t="s">
        <v>328</v>
      </c>
      <c r="C115" s="87">
        <v>1</v>
      </c>
      <c r="D115" s="85">
        <v>5</v>
      </c>
      <c r="E115" s="85">
        <v>10</v>
      </c>
      <c r="F115" s="90">
        <v>15</v>
      </c>
      <c r="H115" s="203"/>
      <c r="I115" s="97" t="s">
        <v>328</v>
      </c>
      <c r="J115" s="98">
        <v>1</v>
      </c>
      <c r="K115" s="99"/>
      <c r="L115" s="100">
        <v>4</v>
      </c>
      <c r="M115" s="100">
        <v>14</v>
      </c>
      <c r="N115" s="101">
        <f t="shared" si="2"/>
        <v>18</v>
      </c>
    </row>
    <row r="116" spans="1:14" ht="11.1" customHeight="1">
      <c r="A116" s="203"/>
      <c r="B116" s="83" t="s">
        <v>342</v>
      </c>
      <c r="C116" s="87">
        <v>1</v>
      </c>
      <c r="D116" s="85">
        <v>5</v>
      </c>
      <c r="E116" s="85">
        <v>10</v>
      </c>
      <c r="F116" s="90">
        <v>15</v>
      </c>
      <c r="H116" s="203"/>
      <c r="I116" s="103" t="s">
        <v>343</v>
      </c>
      <c r="J116" s="98">
        <v>1</v>
      </c>
      <c r="K116" s="99"/>
      <c r="L116" s="100">
        <v>3</v>
      </c>
      <c r="M116" s="100">
        <v>16</v>
      </c>
      <c r="N116" s="101">
        <f t="shared" si="2"/>
        <v>19</v>
      </c>
    </row>
    <row r="117" spans="1:14" ht="11.1" customHeight="1">
      <c r="A117" s="203"/>
      <c r="B117" s="83" t="s">
        <v>330</v>
      </c>
      <c r="C117" s="87">
        <v>1</v>
      </c>
      <c r="D117" s="85">
        <v>10</v>
      </c>
      <c r="E117" s="85">
        <v>10</v>
      </c>
      <c r="F117" s="90">
        <v>20</v>
      </c>
      <c r="H117" s="203"/>
      <c r="I117" s="97" t="s">
        <v>330</v>
      </c>
      <c r="J117" s="98">
        <v>1</v>
      </c>
      <c r="K117" s="99"/>
      <c r="L117" s="100">
        <v>12</v>
      </c>
      <c r="M117" s="100">
        <v>14</v>
      </c>
      <c r="N117" s="101">
        <f t="shared" si="2"/>
        <v>26</v>
      </c>
    </row>
    <row r="118" spans="1:14" ht="11.1" customHeight="1">
      <c r="A118" s="203"/>
      <c r="B118" s="83" t="s">
        <v>325</v>
      </c>
      <c r="C118" s="87">
        <v>1</v>
      </c>
      <c r="D118" s="85">
        <v>15</v>
      </c>
      <c r="E118" s="85">
        <v>13</v>
      </c>
      <c r="F118" s="90">
        <v>28</v>
      </c>
      <c r="H118" s="203"/>
      <c r="I118" s="97" t="s">
        <v>325</v>
      </c>
      <c r="J118" s="98">
        <v>1</v>
      </c>
      <c r="K118" s="99"/>
      <c r="L118" s="100">
        <v>8</v>
      </c>
      <c r="M118" s="100">
        <v>16</v>
      </c>
      <c r="N118" s="101">
        <f t="shared" si="2"/>
        <v>24</v>
      </c>
    </row>
    <row r="119" spans="1:14" ht="11.1" customHeight="1">
      <c r="A119" s="203"/>
      <c r="B119" s="83" t="s">
        <v>316</v>
      </c>
      <c r="C119" s="87">
        <v>1</v>
      </c>
      <c r="D119" s="85">
        <v>10</v>
      </c>
      <c r="E119" s="85">
        <v>13</v>
      </c>
      <c r="F119" s="90">
        <v>23</v>
      </c>
      <c r="H119" s="203"/>
      <c r="I119" s="97" t="s">
        <v>316</v>
      </c>
      <c r="J119" s="98">
        <v>1</v>
      </c>
      <c r="K119" s="99"/>
      <c r="L119" s="100">
        <v>7</v>
      </c>
      <c r="M119" s="100">
        <v>16</v>
      </c>
      <c r="N119" s="101">
        <f t="shared" si="2"/>
        <v>23</v>
      </c>
    </row>
    <row r="120" spans="1:14" ht="11.1" customHeight="1">
      <c r="A120" s="204"/>
      <c r="B120" s="83" t="s">
        <v>317</v>
      </c>
      <c r="C120" s="87">
        <v>1</v>
      </c>
      <c r="D120" s="85">
        <v>25</v>
      </c>
      <c r="E120" s="85">
        <v>13</v>
      </c>
      <c r="F120" s="90">
        <v>38</v>
      </c>
      <c r="H120" s="204"/>
      <c r="I120" s="97" t="s">
        <v>317</v>
      </c>
      <c r="J120" s="98">
        <v>1</v>
      </c>
      <c r="K120" s="99"/>
      <c r="L120" s="100">
        <v>20</v>
      </c>
      <c r="M120" s="100">
        <v>16</v>
      </c>
      <c r="N120" s="101">
        <f t="shared" si="2"/>
        <v>36</v>
      </c>
    </row>
    <row r="121" spans="1:14" ht="11.1" customHeight="1">
      <c r="A121" s="104"/>
      <c r="B121" s="105" t="s">
        <v>344</v>
      </c>
      <c r="C121" s="87"/>
      <c r="D121" s="85"/>
      <c r="E121" s="85"/>
      <c r="F121" s="90"/>
      <c r="H121" s="104"/>
      <c r="I121" s="105" t="s">
        <v>344</v>
      </c>
      <c r="J121" s="98">
        <v>1</v>
      </c>
      <c r="K121" s="99"/>
      <c r="L121" s="100">
        <v>36</v>
      </c>
      <c r="M121" s="100">
        <v>12</v>
      </c>
      <c r="N121" s="101">
        <f t="shared" si="2"/>
        <v>48</v>
      </c>
    </row>
    <row r="122" spans="1:14" ht="11.1" customHeight="1">
      <c r="A122" s="106"/>
      <c r="B122" s="105" t="s">
        <v>346</v>
      </c>
      <c r="C122" s="87"/>
      <c r="D122" s="85"/>
      <c r="E122" s="85"/>
      <c r="F122" s="90"/>
      <c r="H122" s="104"/>
      <c r="I122" s="105" t="s">
        <v>353</v>
      </c>
      <c r="J122" s="98">
        <v>1</v>
      </c>
      <c r="K122" s="99"/>
      <c r="L122" s="100">
        <v>30</v>
      </c>
      <c r="M122" s="100">
        <v>12</v>
      </c>
      <c r="N122" s="101">
        <f>L122+M122</f>
        <v>42</v>
      </c>
    </row>
    <row r="123" spans="1:14" ht="11.1" customHeight="1">
      <c r="A123" s="106"/>
      <c r="B123" s="105" t="s">
        <v>348</v>
      </c>
      <c r="C123" s="87"/>
      <c r="D123" s="85"/>
      <c r="E123" s="85"/>
      <c r="F123" s="90"/>
      <c r="H123" s="104"/>
      <c r="I123" s="105" t="s">
        <v>348</v>
      </c>
      <c r="J123" s="87">
        <v>1</v>
      </c>
      <c r="K123" s="88"/>
      <c r="L123" s="85">
        <v>25</v>
      </c>
      <c r="M123" s="85">
        <v>12</v>
      </c>
      <c r="N123" s="90">
        <f t="shared" ref="N123:N125" si="3">L123+M123</f>
        <v>37</v>
      </c>
    </row>
    <row r="124" spans="1:14" ht="11.1" customHeight="1">
      <c r="A124" s="106"/>
      <c r="B124" s="107" t="s">
        <v>287</v>
      </c>
      <c r="C124" s="87"/>
      <c r="D124" s="85"/>
      <c r="E124" s="85"/>
      <c r="F124" s="90"/>
      <c r="H124" s="104"/>
      <c r="I124" s="107" t="s">
        <v>496</v>
      </c>
      <c r="J124" s="87">
        <v>1</v>
      </c>
      <c r="K124" s="88"/>
      <c r="L124" s="85">
        <v>40</v>
      </c>
      <c r="M124" s="85">
        <v>12</v>
      </c>
      <c r="N124" s="90">
        <f t="shared" si="3"/>
        <v>52</v>
      </c>
    </row>
    <row r="125" spans="1:14" ht="11.1" customHeight="1">
      <c r="A125" s="106"/>
      <c r="B125" s="108" t="s">
        <v>354</v>
      </c>
      <c r="C125" s="87"/>
      <c r="D125" s="85"/>
      <c r="E125" s="85"/>
      <c r="F125" s="90"/>
      <c r="G125" s="109"/>
      <c r="H125" s="104"/>
      <c r="I125" s="108" t="s">
        <v>355</v>
      </c>
      <c r="J125" s="87">
        <v>1</v>
      </c>
      <c r="K125" s="88"/>
      <c r="L125" s="85">
        <v>4</v>
      </c>
      <c r="M125" s="85">
        <v>12</v>
      </c>
      <c r="N125" s="90">
        <f t="shared" si="3"/>
        <v>16</v>
      </c>
    </row>
    <row r="126" spans="1:14" ht="11.1" customHeight="1">
      <c r="A126" s="91"/>
      <c r="B126" s="110"/>
      <c r="C126" s="93"/>
      <c r="D126" s="94"/>
      <c r="E126" s="94"/>
      <c r="F126" s="95"/>
      <c r="H126" s="111"/>
      <c r="I126" s="110"/>
      <c r="J126" s="93"/>
      <c r="K126" s="96"/>
      <c r="L126" s="94"/>
      <c r="M126" s="94"/>
      <c r="N126" s="95"/>
    </row>
    <row r="127" spans="1:14" ht="11.1" customHeight="1">
      <c r="A127" s="207" t="s">
        <v>356</v>
      </c>
      <c r="B127" s="208"/>
      <c r="C127" s="81" t="s">
        <v>299</v>
      </c>
      <c r="D127" s="81" t="s">
        <v>300</v>
      </c>
      <c r="E127" s="81" t="s">
        <v>301</v>
      </c>
      <c r="F127" s="81" t="s">
        <v>302</v>
      </c>
      <c r="H127" s="207" t="s">
        <v>356</v>
      </c>
      <c r="I127" s="208"/>
      <c r="J127" s="81" t="s">
        <v>299</v>
      </c>
      <c r="K127" s="82"/>
      <c r="L127" s="81" t="s">
        <v>300</v>
      </c>
      <c r="M127" s="81" t="s">
        <v>301</v>
      </c>
      <c r="N127" s="81" t="s">
        <v>302</v>
      </c>
    </row>
    <row r="128" spans="1:14" ht="11.1" customHeight="1">
      <c r="A128" s="209" t="s">
        <v>304</v>
      </c>
      <c r="B128" s="83" t="s">
        <v>305</v>
      </c>
      <c r="C128" s="84"/>
      <c r="D128" s="84"/>
      <c r="E128" s="85">
        <v>6</v>
      </c>
      <c r="F128" s="90">
        <v>6</v>
      </c>
      <c r="H128" s="209" t="s">
        <v>304</v>
      </c>
      <c r="I128" s="89" t="s">
        <v>431</v>
      </c>
      <c r="J128" s="84"/>
      <c r="K128" s="86"/>
      <c r="L128" s="84"/>
      <c r="M128" s="85">
        <v>8</v>
      </c>
      <c r="N128" s="90">
        <f>L128+M128</f>
        <v>8</v>
      </c>
    </row>
    <row r="129" spans="1:14" ht="11.1" customHeight="1">
      <c r="A129" s="210"/>
      <c r="B129" s="83" t="s">
        <v>306</v>
      </c>
      <c r="C129" s="84"/>
      <c r="D129" s="84"/>
      <c r="E129" s="85">
        <v>6</v>
      </c>
      <c r="F129" s="90">
        <v>6</v>
      </c>
      <c r="H129" s="210"/>
      <c r="I129" s="83" t="s">
        <v>306</v>
      </c>
      <c r="J129" s="84"/>
      <c r="K129" s="86"/>
      <c r="L129" s="84"/>
      <c r="M129" s="85">
        <v>8</v>
      </c>
      <c r="N129" s="90">
        <f t="shared" ref="N129:N150" si="4">L129+M129</f>
        <v>8</v>
      </c>
    </row>
    <row r="130" spans="1:14" ht="11.1" customHeight="1">
      <c r="A130" s="211"/>
      <c r="B130" s="83" t="s">
        <v>307</v>
      </c>
      <c r="C130" s="84"/>
      <c r="D130" s="84"/>
      <c r="E130" s="85">
        <v>18</v>
      </c>
      <c r="F130" s="90">
        <v>18</v>
      </c>
      <c r="H130" s="211"/>
      <c r="I130" s="83" t="s">
        <v>307</v>
      </c>
      <c r="J130" s="84"/>
      <c r="K130" s="86"/>
      <c r="L130" s="84"/>
      <c r="M130" s="85">
        <v>20</v>
      </c>
      <c r="N130" s="90">
        <f t="shared" si="4"/>
        <v>20</v>
      </c>
    </row>
    <row r="131" spans="1:14" ht="11.1" customHeight="1">
      <c r="A131" s="219" t="s">
        <v>308</v>
      </c>
      <c r="B131" s="83" t="s">
        <v>357</v>
      </c>
      <c r="C131" s="87">
        <v>1</v>
      </c>
      <c r="D131" s="85">
        <v>12</v>
      </c>
      <c r="E131" s="85">
        <v>6</v>
      </c>
      <c r="F131" s="90">
        <v>18</v>
      </c>
      <c r="H131" s="219" t="s">
        <v>308</v>
      </c>
      <c r="I131" s="83" t="s">
        <v>357</v>
      </c>
      <c r="J131" s="87">
        <v>1</v>
      </c>
      <c r="K131" s="88"/>
      <c r="L131" s="85">
        <v>12</v>
      </c>
      <c r="M131" s="85">
        <v>10</v>
      </c>
      <c r="N131" s="90">
        <f t="shared" si="4"/>
        <v>22</v>
      </c>
    </row>
    <row r="132" spans="1:14" ht="11.1" customHeight="1">
      <c r="A132" s="220"/>
      <c r="B132" s="83" t="s">
        <v>358</v>
      </c>
      <c r="C132" s="87">
        <v>1</v>
      </c>
      <c r="D132" s="85">
        <v>4</v>
      </c>
      <c r="E132" s="85">
        <v>6</v>
      </c>
      <c r="F132" s="90">
        <v>10</v>
      </c>
      <c r="H132" s="220"/>
      <c r="I132" s="83" t="s">
        <v>358</v>
      </c>
      <c r="J132" s="87">
        <v>1</v>
      </c>
      <c r="K132" s="88"/>
      <c r="L132" s="85">
        <v>4</v>
      </c>
      <c r="M132" s="85">
        <v>10</v>
      </c>
      <c r="N132" s="90">
        <f t="shared" si="4"/>
        <v>14</v>
      </c>
    </row>
    <row r="133" spans="1:14" ht="11.1" customHeight="1">
      <c r="A133" s="220"/>
      <c r="B133" s="83" t="s">
        <v>336</v>
      </c>
      <c r="C133" s="87">
        <v>1</v>
      </c>
      <c r="D133" s="85">
        <v>3</v>
      </c>
      <c r="E133" s="85">
        <v>6</v>
      </c>
      <c r="F133" s="90">
        <v>9</v>
      </c>
      <c r="H133" s="220"/>
      <c r="I133" s="83" t="s">
        <v>336</v>
      </c>
      <c r="J133" s="87">
        <v>1</v>
      </c>
      <c r="K133" s="88"/>
      <c r="L133" s="85">
        <v>2</v>
      </c>
      <c r="M133" s="85">
        <v>10</v>
      </c>
      <c r="N133" s="90">
        <f t="shared" si="4"/>
        <v>12</v>
      </c>
    </row>
    <row r="134" spans="1:14" ht="11.1" customHeight="1">
      <c r="A134" s="220"/>
      <c r="B134" s="83" t="s">
        <v>337</v>
      </c>
      <c r="C134" s="87">
        <v>1</v>
      </c>
      <c r="D134" s="85">
        <v>3</v>
      </c>
      <c r="E134" s="85">
        <v>6</v>
      </c>
      <c r="F134" s="90">
        <v>9</v>
      </c>
      <c r="H134" s="220"/>
      <c r="I134" s="83" t="s">
        <v>337</v>
      </c>
      <c r="J134" s="87">
        <v>1</v>
      </c>
      <c r="K134" s="88"/>
      <c r="L134" s="85">
        <v>2</v>
      </c>
      <c r="M134" s="85">
        <v>10</v>
      </c>
      <c r="N134" s="90">
        <f t="shared" si="4"/>
        <v>12</v>
      </c>
    </row>
    <row r="135" spans="1:14" ht="11.1" customHeight="1">
      <c r="A135" s="220"/>
      <c r="B135" s="83" t="s">
        <v>359</v>
      </c>
      <c r="C135" s="87">
        <v>1</v>
      </c>
      <c r="D135" s="85">
        <v>4</v>
      </c>
      <c r="E135" s="85">
        <v>6</v>
      </c>
      <c r="F135" s="90">
        <v>10</v>
      </c>
      <c r="H135" s="220"/>
      <c r="I135" s="83" t="s">
        <v>359</v>
      </c>
      <c r="J135" s="87">
        <v>1</v>
      </c>
      <c r="K135" s="88"/>
      <c r="L135" s="85">
        <v>4</v>
      </c>
      <c r="M135" s="85">
        <v>10</v>
      </c>
      <c r="N135" s="90">
        <f t="shared" si="4"/>
        <v>14</v>
      </c>
    </row>
    <row r="136" spans="1:14" ht="11.1" customHeight="1">
      <c r="A136" s="220"/>
      <c r="B136" s="83" t="s">
        <v>360</v>
      </c>
      <c r="C136" s="87">
        <v>1</v>
      </c>
      <c r="D136" s="85">
        <v>2</v>
      </c>
      <c r="E136" s="85">
        <v>6</v>
      </c>
      <c r="F136" s="90">
        <v>8</v>
      </c>
      <c r="H136" s="220"/>
      <c r="I136" s="83" t="s">
        <v>360</v>
      </c>
      <c r="J136" s="87">
        <v>1</v>
      </c>
      <c r="K136" s="88"/>
      <c r="L136" s="85">
        <v>2</v>
      </c>
      <c r="M136" s="85">
        <v>10</v>
      </c>
      <c r="N136" s="90">
        <f t="shared" si="4"/>
        <v>12</v>
      </c>
    </row>
    <row r="137" spans="1:14" ht="11.1" customHeight="1">
      <c r="A137" s="202" t="s">
        <v>312</v>
      </c>
      <c r="B137" s="83" t="s">
        <v>343</v>
      </c>
      <c r="C137" s="87">
        <v>1</v>
      </c>
      <c r="D137" s="85">
        <v>5</v>
      </c>
      <c r="E137" s="85">
        <v>10</v>
      </c>
      <c r="F137" s="90">
        <v>10</v>
      </c>
      <c r="H137" s="202" t="s">
        <v>312</v>
      </c>
      <c r="I137" s="83" t="s">
        <v>343</v>
      </c>
      <c r="J137" s="87">
        <v>1</v>
      </c>
      <c r="K137" s="88"/>
      <c r="L137" s="85">
        <v>3</v>
      </c>
      <c r="M137" s="85">
        <v>16</v>
      </c>
      <c r="N137" s="90">
        <f t="shared" si="4"/>
        <v>19</v>
      </c>
    </row>
    <row r="138" spans="1:14" ht="11.1" customHeight="1">
      <c r="A138" s="203"/>
      <c r="B138" s="83" t="s">
        <v>313</v>
      </c>
      <c r="C138" s="87">
        <v>1</v>
      </c>
      <c r="D138" s="85">
        <v>17</v>
      </c>
      <c r="E138" s="85">
        <v>10</v>
      </c>
      <c r="F138" s="90">
        <v>27</v>
      </c>
      <c r="H138" s="203"/>
      <c r="I138" s="83" t="s">
        <v>313</v>
      </c>
      <c r="J138" s="87">
        <v>1</v>
      </c>
      <c r="K138" s="88"/>
      <c r="L138" s="85">
        <v>15</v>
      </c>
      <c r="M138" s="85">
        <v>14</v>
      </c>
      <c r="N138" s="90">
        <f t="shared" si="4"/>
        <v>29</v>
      </c>
    </row>
    <row r="139" spans="1:14" ht="11.1" customHeight="1">
      <c r="A139" s="203"/>
      <c r="B139" s="83" t="s">
        <v>361</v>
      </c>
      <c r="C139" s="87">
        <v>1</v>
      </c>
      <c r="D139" s="85">
        <v>12</v>
      </c>
      <c r="E139" s="85">
        <v>10</v>
      </c>
      <c r="F139" s="90">
        <v>22</v>
      </c>
      <c r="H139" s="203"/>
      <c r="I139" s="83" t="s">
        <v>361</v>
      </c>
      <c r="J139" s="87">
        <v>1</v>
      </c>
      <c r="K139" s="88"/>
      <c r="L139" s="85">
        <v>10</v>
      </c>
      <c r="M139" s="85">
        <v>14</v>
      </c>
      <c r="N139" s="90">
        <f t="shared" si="4"/>
        <v>24</v>
      </c>
    </row>
    <row r="140" spans="1:14" ht="11.1" customHeight="1">
      <c r="A140" s="203"/>
      <c r="B140" s="83" t="s">
        <v>314</v>
      </c>
      <c r="C140" s="87">
        <v>1</v>
      </c>
      <c r="D140" s="85">
        <v>2</v>
      </c>
      <c r="E140" s="85">
        <v>10</v>
      </c>
      <c r="F140" s="90">
        <v>12</v>
      </c>
      <c r="H140" s="203"/>
      <c r="I140" s="83" t="s">
        <v>314</v>
      </c>
      <c r="J140" s="87">
        <v>1</v>
      </c>
      <c r="K140" s="88"/>
      <c r="L140" s="85">
        <v>4</v>
      </c>
      <c r="M140" s="85">
        <v>14</v>
      </c>
      <c r="N140" s="90">
        <f t="shared" si="4"/>
        <v>18</v>
      </c>
    </row>
    <row r="141" spans="1:14" ht="11.1" customHeight="1">
      <c r="A141" s="203"/>
      <c r="B141" s="83" t="s">
        <v>315</v>
      </c>
      <c r="C141" s="87">
        <v>1</v>
      </c>
      <c r="D141" s="85">
        <v>8</v>
      </c>
      <c r="E141" s="85">
        <v>10</v>
      </c>
      <c r="F141" s="90">
        <v>18</v>
      </c>
      <c r="H141" s="203"/>
      <c r="I141" s="83" t="s">
        <v>315</v>
      </c>
      <c r="J141" s="87">
        <v>1</v>
      </c>
      <c r="K141" s="88"/>
      <c r="L141" s="85">
        <v>7</v>
      </c>
      <c r="M141" s="85">
        <v>14</v>
      </c>
      <c r="N141" s="90">
        <f t="shared" si="4"/>
        <v>21</v>
      </c>
    </row>
    <row r="142" spans="1:14" ht="11.1" customHeight="1">
      <c r="A142" s="203"/>
      <c r="B142" s="83" t="s">
        <v>362</v>
      </c>
      <c r="C142" s="87">
        <v>1</v>
      </c>
      <c r="D142" s="85">
        <v>3</v>
      </c>
      <c r="E142" s="85">
        <v>10</v>
      </c>
      <c r="F142" s="90">
        <v>13</v>
      </c>
      <c r="H142" s="203"/>
      <c r="I142" s="83" t="s">
        <v>362</v>
      </c>
      <c r="J142" s="87">
        <v>1</v>
      </c>
      <c r="K142" s="88"/>
      <c r="L142" s="85">
        <v>3</v>
      </c>
      <c r="M142" s="85">
        <v>14</v>
      </c>
      <c r="N142" s="90">
        <f t="shared" si="4"/>
        <v>17</v>
      </c>
    </row>
    <row r="143" spans="1:14" ht="11.1" customHeight="1">
      <c r="A143" s="203"/>
      <c r="B143" s="102" t="s">
        <v>340</v>
      </c>
      <c r="C143" s="87"/>
      <c r="D143" s="85"/>
      <c r="E143" s="85"/>
      <c r="F143" s="90"/>
      <c r="H143" s="203"/>
      <c r="I143" s="102" t="s">
        <v>340</v>
      </c>
      <c r="J143" s="87">
        <v>1</v>
      </c>
      <c r="K143" s="88"/>
      <c r="L143" s="85">
        <v>2</v>
      </c>
      <c r="M143" s="85">
        <v>14</v>
      </c>
      <c r="N143" s="90">
        <f t="shared" si="4"/>
        <v>16</v>
      </c>
    </row>
    <row r="144" spans="1:14" ht="11.1" customHeight="1">
      <c r="A144" s="203"/>
      <c r="B144" s="83" t="s">
        <v>319</v>
      </c>
      <c r="C144" s="87">
        <v>1</v>
      </c>
      <c r="D144" s="85">
        <v>5</v>
      </c>
      <c r="E144" s="85">
        <v>10</v>
      </c>
      <c r="F144" s="90">
        <v>15</v>
      </c>
      <c r="H144" s="203"/>
      <c r="I144" s="97" t="s">
        <v>319</v>
      </c>
      <c r="J144" s="98">
        <v>1</v>
      </c>
      <c r="K144" s="99"/>
      <c r="L144" s="100">
        <v>3</v>
      </c>
      <c r="M144" s="100">
        <v>14</v>
      </c>
      <c r="N144" s="101">
        <f t="shared" si="4"/>
        <v>17</v>
      </c>
    </row>
    <row r="145" spans="1:14" ht="11.1" customHeight="1">
      <c r="A145" s="203"/>
      <c r="B145" s="83" t="s">
        <v>330</v>
      </c>
      <c r="C145" s="87">
        <v>1</v>
      </c>
      <c r="D145" s="85">
        <v>10</v>
      </c>
      <c r="E145" s="85">
        <v>10</v>
      </c>
      <c r="F145" s="90">
        <v>20</v>
      </c>
      <c r="H145" s="203"/>
      <c r="I145" s="103" t="s">
        <v>363</v>
      </c>
      <c r="J145" s="98">
        <v>1</v>
      </c>
      <c r="K145" s="99"/>
      <c r="L145" s="100">
        <v>12</v>
      </c>
      <c r="M145" s="100">
        <v>14</v>
      </c>
      <c r="N145" s="101">
        <f t="shared" si="4"/>
        <v>26</v>
      </c>
    </row>
    <row r="146" spans="1:14" ht="11.1" customHeight="1">
      <c r="A146" s="203"/>
      <c r="B146" s="83" t="s">
        <v>364</v>
      </c>
      <c r="C146" s="87">
        <v>1</v>
      </c>
      <c r="D146" s="85">
        <v>26</v>
      </c>
      <c r="E146" s="85">
        <v>10</v>
      </c>
      <c r="F146" s="90">
        <v>36</v>
      </c>
      <c r="H146" s="203"/>
      <c r="I146" s="97" t="s">
        <v>364</v>
      </c>
      <c r="J146" s="98">
        <v>1</v>
      </c>
      <c r="K146" s="99"/>
      <c r="L146" s="100">
        <v>25</v>
      </c>
      <c r="M146" s="100">
        <v>14</v>
      </c>
      <c r="N146" s="101">
        <f t="shared" si="4"/>
        <v>39</v>
      </c>
    </row>
    <row r="147" spans="1:14" ht="11.1" customHeight="1">
      <c r="A147" s="203"/>
      <c r="B147" s="83" t="s">
        <v>325</v>
      </c>
      <c r="C147" s="87">
        <v>1</v>
      </c>
      <c r="D147" s="85">
        <v>15</v>
      </c>
      <c r="E147" s="85">
        <v>13</v>
      </c>
      <c r="F147" s="90">
        <v>28</v>
      </c>
      <c r="H147" s="203"/>
      <c r="I147" s="97" t="s">
        <v>325</v>
      </c>
      <c r="J147" s="98">
        <v>1</v>
      </c>
      <c r="K147" s="99"/>
      <c r="L147" s="100">
        <v>8</v>
      </c>
      <c r="M147" s="100">
        <v>16</v>
      </c>
      <c r="N147" s="101">
        <f t="shared" si="4"/>
        <v>24</v>
      </c>
    </row>
    <row r="148" spans="1:14" ht="11.1" customHeight="1">
      <c r="A148" s="203"/>
      <c r="B148" s="83" t="s">
        <v>316</v>
      </c>
      <c r="C148" s="87">
        <v>1</v>
      </c>
      <c r="D148" s="85">
        <v>10</v>
      </c>
      <c r="E148" s="85">
        <v>13</v>
      </c>
      <c r="F148" s="90">
        <v>23</v>
      </c>
      <c r="H148" s="203"/>
      <c r="I148" s="97" t="s">
        <v>316</v>
      </c>
      <c r="J148" s="98">
        <v>1</v>
      </c>
      <c r="K148" s="99"/>
      <c r="L148" s="100">
        <v>10</v>
      </c>
      <c r="M148" s="100">
        <v>16</v>
      </c>
      <c r="N148" s="101">
        <f t="shared" si="4"/>
        <v>26</v>
      </c>
    </row>
    <row r="149" spans="1:14" ht="11.1" customHeight="1">
      <c r="A149" s="204"/>
      <c r="B149" s="83" t="s">
        <v>317</v>
      </c>
      <c r="C149" s="87">
        <v>1</v>
      </c>
      <c r="D149" s="85">
        <v>35</v>
      </c>
      <c r="E149" s="85">
        <v>13</v>
      </c>
      <c r="F149" s="90">
        <v>48</v>
      </c>
      <c r="H149" s="204"/>
      <c r="I149" s="97" t="s">
        <v>317</v>
      </c>
      <c r="J149" s="98">
        <v>1</v>
      </c>
      <c r="K149" s="99"/>
      <c r="L149" s="100">
        <v>20</v>
      </c>
      <c r="M149" s="100">
        <v>16</v>
      </c>
      <c r="N149" s="101">
        <f t="shared" si="4"/>
        <v>36</v>
      </c>
    </row>
    <row r="150" spans="1:14" ht="11.1" customHeight="1">
      <c r="A150" s="104"/>
      <c r="B150" s="105" t="s">
        <v>344</v>
      </c>
      <c r="C150" s="87"/>
      <c r="D150" s="85"/>
      <c r="E150" s="85"/>
      <c r="F150" s="90"/>
      <c r="H150" s="104"/>
      <c r="I150" s="105" t="s">
        <v>344</v>
      </c>
      <c r="J150" s="98">
        <v>1</v>
      </c>
      <c r="K150" s="99"/>
      <c r="L150" s="100">
        <v>65</v>
      </c>
      <c r="M150" s="100">
        <v>12</v>
      </c>
      <c r="N150" s="101">
        <f t="shared" si="4"/>
        <v>77</v>
      </c>
    </row>
    <row r="151" spans="1:14" ht="11.1" customHeight="1">
      <c r="A151" s="106"/>
      <c r="B151" s="105" t="s">
        <v>353</v>
      </c>
      <c r="C151" s="87"/>
      <c r="D151" s="85"/>
      <c r="E151" s="85"/>
      <c r="F151" s="90"/>
      <c r="H151" s="104"/>
      <c r="I151" s="105" t="s">
        <v>346</v>
      </c>
      <c r="J151" s="87">
        <v>1</v>
      </c>
      <c r="K151" s="88"/>
      <c r="L151" s="85">
        <v>25</v>
      </c>
      <c r="M151" s="85">
        <v>12</v>
      </c>
      <c r="N151" s="90">
        <f>L151+M151</f>
        <v>37</v>
      </c>
    </row>
    <row r="152" spans="1:14" ht="11.1" customHeight="1">
      <c r="A152" s="106"/>
      <c r="B152" s="105" t="s">
        <v>348</v>
      </c>
      <c r="C152" s="87"/>
      <c r="D152" s="85"/>
      <c r="E152" s="85"/>
      <c r="F152" s="90"/>
      <c r="H152" s="104"/>
      <c r="I152" s="105" t="s">
        <v>365</v>
      </c>
      <c r="J152" s="87">
        <v>1</v>
      </c>
      <c r="K152" s="88"/>
      <c r="L152" s="85">
        <v>35</v>
      </c>
      <c r="M152" s="85">
        <v>12</v>
      </c>
      <c r="N152" s="90">
        <f t="shared" ref="N152" si="5">L152+M152</f>
        <v>47</v>
      </c>
    </row>
    <row r="153" spans="1:14" ht="11.1" customHeight="1">
      <c r="A153" s="123"/>
      <c r="B153" s="124"/>
      <c r="C153" s="131"/>
      <c r="D153" s="132"/>
      <c r="E153" s="132"/>
      <c r="F153" s="133"/>
      <c r="H153" s="123"/>
      <c r="I153" s="124"/>
      <c r="J153" s="125"/>
      <c r="K153" s="128"/>
      <c r="L153" s="126"/>
      <c r="M153" s="126"/>
      <c r="N153" s="127"/>
    </row>
    <row r="154" spans="1:14" ht="11.1" customHeight="1">
      <c r="A154" s="207" t="s">
        <v>442</v>
      </c>
      <c r="B154" s="208"/>
      <c r="C154" s="81" t="s">
        <v>299</v>
      </c>
      <c r="D154" s="81" t="s">
        <v>300</v>
      </c>
      <c r="E154" s="81" t="s">
        <v>301</v>
      </c>
      <c r="F154" s="81" t="s">
        <v>302</v>
      </c>
      <c r="H154" s="207" t="s">
        <v>442</v>
      </c>
      <c r="I154" s="208"/>
      <c r="J154" s="81" t="s">
        <v>299</v>
      </c>
      <c r="K154" s="82"/>
      <c r="L154" s="81" t="s">
        <v>300</v>
      </c>
      <c r="M154" s="81" t="s">
        <v>301</v>
      </c>
      <c r="N154" s="81" t="s">
        <v>302</v>
      </c>
    </row>
    <row r="155" spans="1:14" ht="11.1" customHeight="1">
      <c r="A155" s="209" t="s">
        <v>304</v>
      </c>
      <c r="B155" s="83" t="s">
        <v>305</v>
      </c>
      <c r="C155" s="84"/>
      <c r="D155" s="84"/>
      <c r="E155" s="85"/>
      <c r="F155" s="90"/>
      <c r="H155" s="209" t="s">
        <v>304</v>
      </c>
      <c r="I155" s="83" t="s">
        <v>305</v>
      </c>
      <c r="J155" s="84"/>
      <c r="K155" s="86"/>
      <c r="L155" s="84"/>
      <c r="M155" s="85">
        <v>8</v>
      </c>
      <c r="N155" s="90">
        <f>L155+M155</f>
        <v>8</v>
      </c>
    </row>
    <row r="156" spans="1:14" ht="11.1" customHeight="1">
      <c r="A156" s="210"/>
      <c r="B156" s="83" t="s">
        <v>306</v>
      </c>
      <c r="C156" s="84"/>
      <c r="D156" s="84"/>
      <c r="E156" s="85"/>
      <c r="F156" s="90"/>
      <c r="H156" s="210"/>
      <c r="I156" s="83" t="s">
        <v>306</v>
      </c>
      <c r="J156" s="84"/>
      <c r="K156" s="86"/>
      <c r="L156" s="84"/>
      <c r="M156" s="85">
        <v>8</v>
      </c>
      <c r="N156" s="90">
        <f t="shared" ref="N156:N166" si="6">L156+M156</f>
        <v>8</v>
      </c>
    </row>
    <row r="157" spans="1:14" ht="11.1" customHeight="1">
      <c r="A157" s="211"/>
      <c r="B157" s="83" t="s">
        <v>307</v>
      </c>
      <c r="C157" s="84"/>
      <c r="D157" s="84"/>
      <c r="E157" s="85"/>
      <c r="F157" s="90"/>
      <c r="H157" s="211"/>
      <c r="I157" s="83" t="s">
        <v>307</v>
      </c>
      <c r="J157" s="84"/>
      <c r="K157" s="86"/>
      <c r="L157" s="84"/>
      <c r="M157" s="85">
        <v>20</v>
      </c>
      <c r="N157" s="90">
        <f t="shared" si="6"/>
        <v>20</v>
      </c>
    </row>
    <row r="158" spans="1:14" ht="11.1" customHeight="1">
      <c r="A158" s="212" t="s">
        <v>308</v>
      </c>
      <c r="B158" s="83" t="s">
        <v>309</v>
      </c>
      <c r="C158" s="87">
        <v>1</v>
      </c>
      <c r="D158" s="85"/>
      <c r="E158" s="85"/>
      <c r="F158" s="90"/>
      <c r="H158" s="212" t="s">
        <v>308</v>
      </c>
      <c r="I158" s="83" t="s">
        <v>309</v>
      </c>
      <c r="J158" s="87">
        <v>1</v>
      </c>
      <c r="K158" s="88"/>
      <c r="L158" s="85">
        <v>6</v>
      </c>
      <c r="M158" s="85">
        <v>8</v>
      </c>
      <c r="N158" s="90">
        <f t="shared" si="6"/>
        <v>14</v>
      </c>
    </row>
    <row r="159" spans="1:14" ht="11.1" customHeight="1">
      <c r="A159" s="213"/>
      <c r="B159" s="83" t="s">
        <v>310</v>
      </c>
      <c r="C159" s="87">
        <v>1</v>
      </c>
      <c r="D159" s="85"/>
      <c r="E159" s="85"/>
      <c r="F159" s="90"/>
      <c r="H159" s="213"/>
      <c r="I159" s="97" t="s">
        <v>310</v>
      </c>
      <c r="J159" s="98">
        <v>1</v>
      </c>
      <c r="K159" s="99"/>
      <c r="L159" s="100">
        <v>5</v>
      </c>
      <c r="M159" s="100">
        <v>8</v>
      </c>
      <c r="N159" s="101">
        <f t="shared" si="6"/>
        <v>13</v>
      </c>
    </row>
    <row r="160" spans="1:14" ht="11.1" customHeight="1">
      <c r="A160" s="213"/>
      <c r="B160" s="83" t="s">
        <v>311</v>
      </c>
      <c r="C160" s="87">
        <v>1</v>
      </c>
      <c r="D160" s="85"/>
      <c r="E160" s="85"/>
      <c r="F160" s="90"/>
      <c r="H160" s="213"/>
      <c r="I160" s="97" t="s">
        <v>311</v>
      </c>
      <c r="J160" s="98">
        <v>1</v>
      </c>
      <c r="K160" s="99"/>
      <c r="L160" s="100">
        <v>4</v>
      </c>
      <c r="M160" s="100">
        <v>8</v>
      </c>
      <c r="N160" s="101">
        <f t="shared" si="6"/>
        <v>12</v>
      </c>
    </row>
    <row r="161" spans="1:14" ht="11.1" customHeight="1">
      <c r="A161" s="213"/>
      <c r="B161" s="83" t="s">
        <v>336</v>
      </c>
      <c r="C161" s="87">
        <v>1</v>
      </c>
      <c r="D161" s="85"/>
      <c r="E161" s="85"/>
      <c r="F161" s="90"/>
      <c r="H161" s="213"/>
      <c r="I161" s="97" t="s">
        <v>336</v>
      </c>
      <c r="J161" s="98">
        <v>1</v>
      </c>
      <c r="K161" s="99"/>
      <c r="L161" s="100">
        <v>4</v>
      </c>
      <c r="M161" s="100">
        <v>8</v>
      </c>
      <c r="N161" s="101">
        <f t="shared" si="6"/>
        <v>12</v>
      </c>
    </row>
    <row r="162" spans="1:14" ht="11.1" customHeight="1">
      <c r="A162" s="214"/>
      <c r="B162" s="83" t="s">
        <v>337</v>
      </c>
      <c r="C162" s="87">
        <v>1</v>
      </c>
      <c r="D162" s="85"/>
      <c r="E162" s="85"/>
      <c r="F162" s="90"/>
      <c r="H162" s="214"/>
      <c r="I162" s="97" t="s">
        <v>337</v>
      </c>
      <c r="J162" s="98">
        <v>1</v>
      </c>
      <c r="K162" s="99"/>
      <c r="L162" s="100">
        <v>3</v>
      </c>
      <c r="M162" s="100">
        <v>8</v>
      </c>
      <c r="N162" s="101">
        <f t="shared" si="6"/>
        <v>11</v>
      </c>
    </row>
    <row r="163" spans="1:14" ht="11.1" customHeight="1">
      <c r="A163" s="202" t="s">
        <v>312</v>
      </c>
      <c r="B163" s="89" t="s">
        <v>351</v>
      </c>
      <c r="C163" s="87">
        <v>1</v>
      </c>
      <c r="D163" s="85"/>
      <c r="E163" s="85"/>
      <c r="F163" s="90"/>
      <c r="H163" s="202" t="s">
        <v>312</v>
      </c>
      <c r="I163" s="103" t="s">
        <v>352</v>
      </c>
      <c r="J163" s="98">
        <v>1</v>
      </c>
      <c r="K163" s="99"/>
      <c r="L163" s="100">
        <v>10</v>
      </c>
      <c r="M163" s="100">
        <v>14</v>
      </c>
      <c r="N163" s="101">
        <f t="shared" si="6"/>
        <v>24</v>
      </c>
    </row>
    <row r="164" spans="1:14" ht="11.1" customHeight="1">
      <c r="A164" s="203"/>
      <c r="B164" s="83" t="s">
        <v>314</v>
      </c>
      <c r="C164" s="87">
        <v>1</v>
      </c>
      <c r="D164" s="85"/>
      <c r="E164" s="85"/>
      <c r="F164" s="90"/>
      <c r="H164" s="203"/>
      <c r="I164" s="97" t="s">
        <v>314</v>
      </c>
      <c r="J164" s="98">
        <v>1</v>
      </c>
      <c r="K164" s="99"/>
      <c r="L164" s="100">
        <v>4</v>
      </c>
      <c r="M164" s="100">
        <v>14</v>
      </c>
      <c r="N164" s="101">
        <f t="shared" si="6"/>
        <v>18</v>
      </c>
    </row>
    <row r="165" spans="1:14" ht="11.1" customHeight="1">
      <c r="A165" s="203"/>
      <c r="B165" s="83" t="s">
        <v>315</v>
      </c>
      <c r="C165" s="87">
        <v>1</v>
      </c>
      <c r="D165" s="85"/>
      <c r="E165" s="85"/>
      <c r="F165" s="90"/>
      <c r="H165" s="203"/>
      <c r="I165" s="97" t="s">
        <v>315</v>
      </c>
      <c r="J165" s="98">
        <v>1</v>
      </c>
      <c r="K165" s="99"/>
      <c r="L165" s="100">
        <v>8</v>
      </c>
      <c r="M165" s="100">
        <v>14</v>
      </c>
      <c r="N165" s="101">
        <f t="shared" si="6"/>
        <v>22</v>
      </c>
    </row>
    <row r="166" spans="1:14" ht="11.1" customHeight="1">
      <c r="A166" s="203"/>
      <c r="B166" s="83" t="s">
        <v>339</v>
      </c>
      <c r="C166" s="87">
        <v>1</v>
      </c>
      <c r="D166" s="85"/>
      <c r="E166" s="85"/>
      <c r="F166" s="90"/>
      <c r="H166" s="203"/>
      <c r="I166" s="97" t="s">
        <v>339</v>
      </c>
      <c r="J166" s="98">
        <v>1</v>
      </c>
      <c r="K166" s="99"/>
      <c r="L166" s="100">
        <v>4</v>
      </c>
      <c r="M166" s="100">
        <v>14</v>
      </c>
      <c r="N166" s="101">
        <f t="shared" si="6"/>
        <v>18</v>
      </c>
    </row>
    <row r="167" spans="1:14" ht="11.1" customHeight="1">
      <c r="A167" s="203"/>
      <c r="B167" s="102" t="s">
        <v>340</v>
      </c>
      <c r="C167" s="87"/>
      <c r="D167" s="85"/>
      <c r="E167" s="85"/>
      <c r="F167" s="90"/>
      <c r="H167" s="203"/>
      <c r="I167" s="102" t="s">
        <v>340</v>
      </c>
      <c r="J167" s="98">
        <v>1</v>
      </c>
      <c r="K167" s="99"/>
      <c r="L167" s="100">
        <v>2</v>
      </c>
      <c r="M167" s="100">
        <v>14</v>
      </c>
      <c r="N167" s="101">
        <f>L167+M167</f>
        <v>16</v>
      </c>
    </row>
    <row r="168" spans="1:14" ht="11.1" customHeight="1">
      <c r="A168" s="203"/>
      <c r="B168" s="83" t="s">
        <v>341</v>
      </c>
      <c r="C168" s="87">
        <v>1</v>
      </c>
      <c r="D168" s="85"/>
      <c r="E168" s="85"/>
      <c r="F168" s="90"/>
      <c r="H168" s="203"/>
      <c r="I168" s="97" t="s">
        <v>341</v>
      </c>
      <c r="J168" s="98">
        <v>1</v>
      </c>
      <c r="K168" s="99"/>
      <c r="L168" s="100">
        <v>16</v>
      </c>
      <c r="M168" s="100">
        <v>14</v>
      </c>
      <c r="N168" s="101">
        <f t="shared" ref="N168:N175" si="7">L168+M168</f>
        <v>30</v>
      </c>
    </row>
    <row r="169" spans="1:14" ht="11.1" customHeight="1">
      <c r="A169" s="203"/>
      <c r="B169" s="83" t="s">
        <v>328</v>
      </c>
      <c r="C169" s="87">
        <v>1</v>
      </c>
      <c r="D169" s="85"/>
      <c r="E169" s="85"/>
      <c r="F169" s="90"/>
      <c r="H169" s="203"/>
      <c r="I169" s="97" t="s">
        <v>328</v>
      </c>
      <c r="J169" s="98">
        <v>1</v>
      </c>
      <c r="K169" s="99"/>
      <c r="L169" s="100">
        <v>4</v>
      </c>
      <c r="M169" s="100">
        <v>14</v>
      </c>
      <c r="N169" s="101">
        <f t="shared" si="7"/>
        <v>18</v>
      </c>
    </row>
    <row r="170" spans="1:14" ht="11.1" customHeight="1">
      <c r="A170" s="203"/>
      <c r="B170" s="83" t="s">
        <v>342</v>
      </c>
      <c r="C170" s="87">
        <v>1</v>
      </c>
      <c r="D170" s="85"/>
      <c r="E170" s="85"/>
      <c r="F170" s="90"/>
      <c r="H170" s="203"/>
      <c r="I170" s="103" t="s">
        <v>343</v>
      </c>
      <c r="J170" s="98">
        <v>1</v>
      </c>
      <c r="K170" s="99"/>
      <c r="L170" s="100">
        <v>3</v>
      </c>
      <c r="M170" s="100">
        <v>16</v>
      </c>
      <c r="N170" s="101">
        <f t="shared" si="7"/>
        <v>19</v>
      </c>
    </row>
    <row r="171" spans="1:14" ht="11.1" customHeight="1">
      <c r="A171" s="203"/>
      <c r="B171" s="83" t="s">
        <v>330</v>
      </c>
      <c r="C171" s="87">
        <v>1</v>
      </c>
      <c r="D171" s="85"/>
      <c r="E171" s="85"/>
      <c r="F171" s="90"/>
      <c r="H171" s="203"/>
      <c r="I171" s="97" t="s">
        <v>330</v>
      </c>
      <c r="J171" s="98">
        <v>1</v>
      </c>
      <c r="K171" s="99"/>
      <c r="L171" s="100">
        <v>12</v>
      </c>
      <c r="M171" s="100">
        <v>14</v>
      </c>
      <c r="N171" s="101">
        <f t="shared" si="7"/>
        <v>26</v>
      </c>
    </row>
    <row r="172" spans="1:14" ht="11.1" customHeight="1">
      <c r="A172" s="203"/>
      <c r="B172" s="83" t="s">
        <v>325</v>
      </c>
      <c r="C172" s="87">
        <v>1</v>
      </c>
      <c r="D172" s="85"/>
      <c r="E172" s="85"/>
      <c r="F172" s="90"/>
      <c r="H172" s="203"/>
      <c r="I172" s="97" t="s">
        <v>325</v>
      </c>
      <c r="J172" s="98">
        <v>1</v>
      </c>
      <c r="K172" s="99"/>
      <c r="L172" s="100">
        <v>8</v>
      </c>
      <c r="M172" s="100">
        <v>16</v>
      </c>
      <c r="N172" s="101">
        <f t="shared" si="7"/>
        <v>24</v>
      </c>
    </row>
    <row r="173" spans="1:14" ht="11.1" customHeight="1">
      <c r="A173" s="203"/>
      <c r="B173" s="83" t="s">
        <v>316</v>
      </c>
      <c r="C173" s="87">
        <v>1</v>
      </c>
      <c r="D173" s="85"/>
      <c r="E173" s="85"/>
      <c r="F173" s="90"/>
      <c r="H173" s="203"/>
      <c r="I173" s="97" t="s">
        <v>316</v>
      </c>
      <c r="J173" s="98">
        <v>1</v>
      </c>
      <c r="K173" s="99"/>
      <c r="L173" s="100">
        <v>7</v>
      </c>
      <c r="M173" s="100">
        <v>16</v>
      </c>
      <c r="N173" s="101">
        <f t="shared" si="7"/>
        <v>23</v>
      </c>
    </row>
    <row r="174" spans="1:14" ht="11.1" customHeight="1">
      <c r="A174" s="204"/>
      <c r="B174" s="83" t="s">
        <v>317</v>
      </c>
      <c r="C174" s="87">
        <v>1</v>
      </c>
      <c r="D174" s="85"/>
      <c r="E174" s="85"/>
      <c r="F174" s="90"/>
      <c r="H174" s="204"/>
      <c r="I174" s="97" t="s">
        <v>317</v>
      </c>
      <c r="J174" s="98">
        <v>1</v>
      </c>
      <c r="K174" s="99"/>
      <c r="L174" s="100">
        <v>20</v>
      </c>
      <c r="M174" s="100">
        <v>16</v>
      </c>
      <c r="N174" s="101">
        <f t="shared" si="7"/>
        <v>36</v>
      </c>
    </row>
    <row r="175" spans="1:14" ht="11.1" customHeight="1">
      <c r="A175" s="104"/>
      <c r="B175" s="105" t="s">
        <v>344</v>
      </c>
      <c r="C175" s="87"/>
      <c r="D175" s="85"/>
      <c r="E175" s="85"/>
      <c r="F175" s="90"/>
      <c r="H175" s="104"/>
      <c r="I175" s="105" t="s">
        <v>344</v>
      </c>
      <c r="J175" s="98">
        <v>1</v>
      </c>
      <c r="K175" s="99"/>
      <c r="L175" s="100">
        <v>36</v>
      </c>
      <c r="M175" s="100">
        <v>12</v>
      </c>
      <c r="N175" s="101">
        <f t="shared" si="7"/>
        <v>48</v>
      </c>
    </row>
    <row r="176" spans="1:14" ht="11.1" customHeight="1">
      <c r="A176" s="106"/>
      <c r="B176" s="105" t="s">
        <v>346</v>
      </c>
      <c r="C176" s="87"/>
      <c r="D176" s="85"/>
      <c r="E176" s="85"/>
      <c r="F176" s="90"/>
      <c r="H176" s="104"/>
      <c r="I176" s="105" t="s">
        <v>353</v>
      </c>
      <c r="J176" s="98">
        <v>1</v>
      </c>
      <c r="K176" s="99"/>
      <c r="L176" s="100">
        <v>30</v>
      </c>
      <c r="M176" s="100">
        <v>12</v>
      </c>
      <c r="N176" s="101">
        <f>L176+M176</f>
        <v>42</v>
      </c>
    </row>
    <row r="177" spans="1:14" ht="11.1" customHeight="1">
      <c r="A177" s="106"/>
      <c r="B177" s="105" t="s">
        <v>348</v>
      </c>
      <c r="C177" s="87"/>
      <c r="D177" s="85"/>
      <c r="E177" s="85"/>
      <c r="F177" s="90"/>
      <c r="H177" s="104"/>
      <c r="I177" s="105" t="s">
        <v>348</v>
      </c>
      <c r="J177" s="87">
        <v>1</v>
      </c>
      <c r="K177" s="88"/>
      <c r="L177" s="85">
        <v>25</v>
      </c>
      <c r="M177" s="85">
        <v>12</v>
      </c>
      <c r="N177" s="90">
        <f t="shared" ref="N177:N179" si="8">L177+M177</f>
        <v>37</v>
      </c>
    </row>
    <row r="178" spans="1:14" ht="11.1" customHeight="1">
      <c r="A178" s="106"/>
      <c r="B178" s="107" t="s">
        <v>287</v>
      </c>
      <c r="C178" s="87"/>
      <c r="D178" s="85"/>
      <c r="E178" s="85"/>
      <c r="F178" s="90"/>
      <c r="H178" s="104"/>
      <c r="I178" s="107" t="s">
        <v>496</v>
      </c>
      <c r="J178" s="87">
        <v>1</v>
      </c>
      <c r="K178" s="88"/>
      <c r="L178" s="85">
        <v>40</v>
      </c>
      <c r="M178" s="85">
        <v>12</v>
      </c>
      <c r="N178" s="90">
        <f t="shared" si="8"/>
        <v>52</v>
      </c>
    </row>
    <row r="179" spans="1:14" ht="11.1" customHeight="1">
      <c r="A179" s="106"/>
      <c r="B179" s="108" t="s">
        <v>354</v>
      </c>
      <c r="C179" s="87"/>
      <c r="D179" s="85"/>
      <c r="E179" s="85"/>
      <c r="F179" s="90"/>
      <c r="G179" s="109"/>
      <c r="H179" s="104"/>
      <c r="I179" s="108" t="s">
        <v>355</v>
      </c>
      <c r="J179" s="87">
        <v>1</v>
      </c>
      <c r="K179" s="88"/>
      <c r="L179" s="85">
        <v>4</v>
      </c>
      <c r="M179" s="85">
        <v>12</v>
      </c>
      <c r="N179" s="90">
        <f t="shared" si="8"/>
        <v>16</v>
      </c>
    </row>
    <row r="180" spans="1:14" ht="11.1" customHeight="1">
      <c r="A180" s="123"/>
      <c r="B180" s="124"/>
      <c r="C180" s="131"/>
      <c r="D180" s="132"/>
      <c r="E180" s="132"/>
      <c r="F180" s="133"/>
      <c r="H180" s="123"/>
      <c r="I180" s="124"/>
      <c r="J180" s="125"/>
      <c r="K180" s="128"/>
      <c r="L180" s="126"/>
      <c r="M180" s="126"/>
      <c r="N180" s="127"/>
    </row>
    <row r="181" spans="1:14" s="113" customFormat="1" ht="11.1" customHeight="1">
      <c r="A181" s="112"/>
      <c r="B181" s="114"/>
      <c r="C181" s="115"/>
      <c r="D181" s="117"/>
      <c r="E181" s="117"/>
      <c r="F181" s="118"/>
      <c r="H181" s="112"/>
      <c r="I181" s="114"/>
      <c r="J181" s="115"/>
      <c r="K181" s="116"/>
      <c r="L181" s="117"/>
      <c r="M181" s="117"/>
      <c r="N181" s="118"/>
    </row>
    <row r="182" spans="1:14" s="113" customFormat="1" ht="11.1" customHeight="1">
      <c r="A182" s="112"/>
      <c r="B182" s="119"/>
      <c r="C182" s="120"/>
      <c r="D182" s="121"/>
      <c r="E182" s="121"/>
      <c r="F182" s="122"/>
      <c r="H182" s="112"/>
      <c r="I182" s="114"/>
      <c r="J182" s="115"/>
      <c r="K182" s="116"/>
      <c r="L182" s="117"/>
      <c r="M182" s="117"/>
      <c r="N182" s="118"/>
    </row>
    <row r="183" spans="1:14" ht="21" customHeight="1">
      <c r="A183" s="222" t="s">
        <v>366</v>
      </c>
      <c r="B183" s="222"/>
      <c r="C183" s="222"/>
      <c r="D183" s="222"/>
      <c r="E183" s="222"/>
      <c r="F183" s="222"/>
    </row>
    <row r="184" spans="1:14" ht="11.1" customHeight="1">
      <c r="A184" s="207" t="s">
        <v>367</v>
      </c>
      <c r="B184" s="208"/>
      <c r="C184" s="81" t="s">
        <v>299</v>
      </c>
      <c r="D184" s="81" t="s">
        <v>300</v>
      </c>
      <c r="E184" s="81" t="s">
        <v>301</v>
      </c>
      <c r="F184" s="81" t="s">
        <v>302</v>
      </c>
      <c r="H184" s="207" t="s">
        <v>368</v>
      </c>
      <c r="I184" s="208"/>
      <c r="J184" s="81" t="s">
        <v>299</v>
      </c>
      <c r="K184" s="82"/>
      <c r="L184" s="81" t="s">
        <v>300</v>
      </c>
      <c r="M184" s="81" t="s">
        <v>301</v>
      </c>
      <c r="N184" s="81" t="s">
        <v>302</v>
      </c>
    </row>
    <row r="185" spans="1:14" ht="11.1" customHeight="1">
      <c r="A185" s="212" t="s">
        <v>304</v>
      </c>
      <c r="B185" s="83" t="s">
        <v>305</v>
      </c>
      <c r="C185" s="84"/>
      <c r="D185" s="84"/>
      <c r="E185" s="85"/>
      <c r="F185" s="90"/>
      <c r="H185" s="219" t="s">
        <v>304</v>
      </c>
      <c r="I185" s="83" t="s">
        <v>305</v>
      </c>
      <c r="J185" s="84"/>
      <c r="K185" s="86"/>
      <c r="L185" s="84"/>
      <c r="M185" s="85">
        <v>8</v>
      </c>
      <c r="N185" s="90">
        <f>L185+M185</f>
        <v>8</v>
      </c>
    </row>
    <row r="186" spans="1:14" ht="11.1" customHeight="1">
      <c r="A186" s="213"/>
      <c r="B186" s="83" t="s">
        <v>306</v>
      </c>
      <c r="C186" s="84"/>
      <c r="D186" s="84"/>
      <c r="E186" s="85"/>
      <c r="F186" s="90"/>
      <c r="H186" s="220"/>
      <c r="I186" s="83" t="s">
        <v>306</v>
      </c>
      <c r="J186" s="84"/>
      <c r="K186" s="86"/>
      <c r="L186" s="84"/>
      <c r="M186" s="85">
        <v>8</v>
      </c>
      <c r="N186" s="90">
        <f t="shared" ref="N186:N201" si="9">L186+M186</f>
        <v>8</v>
      </c>
    </row>
    <row r="187" spans="1:14" ht="11.1" customHeight="1">
      <c r="A187" s="214"/>
      <c r="B187" s="83" t="s">
        <v>307</v>
      </c>
      <c r="C187" s="84"/>
      <c r="D187" s="84"/>
      <c r="E187" s="85"/>
      <c r="F187" s="90"/>
      <c r="H187" s="221"/>
      <c r="I187" s="83" t="s">
        <v>307</v>
      </c>
      <c r="J187" s="84"/>
      <c r="K187" s="86"/>
      <c r="L187" s="84"/>
      <c r="M187" s="85">
        <v>20</v>
      </c>
      <c r="N187" s="90">
        <f t="shared" si="9"/>
        <v>20</v>
      </c>
    </row>
    <row r="188" spans="1:14" ht="11.1" customHeight="1">
      <c r="A188" s="219" t="s">
        <v>308</v>
      </c>
      <c r="B188" s="83" t="s">
        <v>357</v>
      </c>
      <c r="C188" s="87">
        <v>1</v>
      </c>
      <c r="D188" s="85"/>
      <c r="E188" s="85"/>
      <c r="F188" s="90"/>
      <c r="H188" s="219" t="s">
        <v>308</v>
      </c>
      <c r="I188" s="83" t="s">
        <v>357</v>
      </c>
      <c r="J188" s="87">
        <v>1</v>
      </c>
      <c r="K188" s="88"/>
      <c r="L188" s="85">
        <v>4</v>
      </c>
      <c r="M188" s="85">
        <v>10</v>
      </c>
      <c r="N188" s="90">
        <f t="shared" si="9"/>
        <v>14</v>
      </c>
    </row>
    <row r="189" spans="1:14" ht="11.1" customHeight="1">
      <c r="A189" s="220"/>
      <c r="B189" s="83" t="s">
        <v>358</v>
      </c>
      <c r="C189" s="87">
        <v>1</v>
      </c>
      <c r="D189" s="85"/>
      <c r="E189" s="85"/>
      <c r="F189" s="90"/>
      <c r="H189" s="220"/>
      <c r="I189" s="83" t="s">
        <v>358</v>
      </c>
      <c r="J189" s="87">
        <v>1</v>
      </c>
      <c r="K189" s="88"/>
      <c r="L189" s="85">
        <v>3</v>
      </c>
      <c r="M189" s="85">
        <v>10</v>
      </c>
      <c r="N189" s="90">
        <f t="shared" si="9"/>
        <v>13</v>
      </c>
    </row>
    <row r="190" spans="1:14" ht="11.1" customHeight="1">
      <c r="A190" s="220"/>
      <c r="B190" s="83" t="s">
        <v>337</v>
      </c>
      <c r="C190" s="87">
        <v>1</v>
      </c>
      <c r="D190" s="85"/>
      <c r="E190" s="85"/>
      <c r="F190" s="90"/>
      <c r="H190" s="220"/>
      <c r="I190" s="89" t="s">
        <v>327</v>
      </c>
      <c r="J190" s="87">
        <v>1</v>
      </c>
      <c r="K190" s="88"/>
      <c r="L190" s="85">
        <v>4</v>
      </c>
      <c r="M190" s="85">
        <v>10</v>
      </c>
      <c r="N190" s="90">
        <f t="shared" si="9"/>
        <v>14</v>
      </c>
    </row>
    <row r="191" spans="1:14" ht="11.1" customHeight="1">
      <c r="A191" s="202" t="s">
        <v>312</v>
      </c>
      <c r="B191" s="102" t="s">
        <v>369</v>
      </c>
      <c r="C191" s="87">
        <v>1</v>
      </c>
      <c r="D191" s="85"/>
      <c r="E191" s="85"/>
      <c r="F191" s="90"/>
      <c r="H191" s="202" t="s">
        <v>312</v>
      </c>
      <c r="I191" s="102" t="s">
        <v>370</v>
      </c>
      <c r="J191" s="87">
        <v>1</v>
      </c>
      <c r="K191" s="88"/>
      <c r="L191" s="85">
        <v>2</v>
      </c>
      <c r="M191" s="85">
        <v>14</v>
      </c>
      <c r="N191" s="90">
        <f>L191+M191</f>
        <v>16</v>
      </c>
    </row>
    <row r="192" spans="1:14" ht="11.1" customHeight="1">
      <c r="A192" s="203"/>
      <c r="B192" s="83" t="s">
        <v>343</v>
      </c>
      <c r="C192" s="87">
        <v>1</v>
      </c>
      <c r="D192" s="85"/>
      <c r="E192" s="85"/>
      <c r="F192" s="90"/>
      <c r="H192" s="203"/>
      <c r="I192" s="83" t="s">
        <v>343</v>
      </c>
      <c r="J192" s="87">
        <v>1</v>
      </c>
      <c r="K192" s="88"/>
      <c r="L192" s="85">
        <v>3</v>
      </c>
      <c r="M192" s="85">
        <v>16</v>
      </c>
      <c r="N192" s="90">
        <f t="shared" si="9"/>
        <v>19</v>
      </c>
    </row>
    <row r="193" spans="1:14" ht="11.1" customHeight="1">
      <c r="A193" s="203"/>
      <c r="B193" s="83" t="s">
        <v>313</v>
      </c>
      <c r="C193" s="87">
        <v>1</v>
      </c>
      <c r="D193" s="85"/>
      <c r="E193" s="85"/>
      <c r="F193" s="90"/>
      <c r="H193" s="203"/>
      <c r="I193" s="83" t="s">
        <v>313</v>
      </c>
      <c r="J193" s="87">
        <v>1</v>
      </c>
      <c r="K193" s="88"/>
      <c r="L193" s="85">
        <v>8</v>
      </c>
      <c r="M193" s="85">
        <v>14</v>
      </c>
      <c r="N193" s="90">
        <f t="shared" si="9"/>
        <v>22</v>
      </c>
    </row>
    <row r="194" spans="1:14" ht="11.1" customHeight="1">
      <c r="A194" s="203"/>
      <c r="B194" s="83" t="s">
        <v>314</v>
      </c>
      <c r="C194" s="87">
        <v>1</v>
      </c>
      <c r="D194" s="85"/>
      <c r="E194" s="85"/>
      <c r="F194" s="90"/>
      <c r="H194" s="203"/>
      <c r="I194" s="83" t="s">
        <v>314</v>
      </c>
      <c r="J194" s="87">
        <v>1</v>
      </c>
      <c r="K194" s="88"/>
      <c r="L194" s="85">
        <v>2</v>
      </c>
      <c r="M194" s="85">
        <v>14</v>
      </c>
      <c r="N194" s="90">
        <f t="shared" si="9"/>
        <v>16</v>
      </c>
    </row>
    <row r="195" spans="1:14" ht="11.1" customHeight="1">
      <c r="A195" s="203"/>
      <c r="B195" s="83" t="s">
        <v>315</v>
      </c>
      <c r="C195" s="87">
        <v>1</v>
      </c>
      <c r="D195" s="85"/>
      <c r="E195" s="85"/>
      <c r="F195" s="90"/>
      <c r="H195" s="203"/>
      <c r="I195" s="83" t="s">
        <v>315</v>
      </c>
      <c r="J195" s="87">
        <v>1</v>
      </c>
      <c r="K195" s="88"/>
      <c r="L195" s="85">
        <v>5</v>
      </c>
      <c r="M195" s="85">
        <v>14</v>
      </c>
      <c r="N195" s="90">
        <f t="shared" si="9"/>
        <v>19</v>
      </c>
    </row>
    <row r="196" spans="1:14" ht="11.1" customHeight="1">
      <c r="A196" s="203"/>
      <c r="B196" s="83" t="s">
        <v>362</v>
      </c>
      <c r="C196" s="87">
        <v>1</v>
      </c>
      <c r="D196" s="85"/>
      <c r="E196" s="85"/>
      <c r="F196" s="90"/>
      <c r="H196" s="203"/>
      <c r="I196" s="83" t="s">
        <v>362</v>
      </c>
      <c r="J196" s="87">
        <v>1</v>
      </c>
      <c r="K196" s="88"/>
      <c r="L196" s="85">
        <v>4</v>
      </c>
      <c r="M196" s="85">
        <v>14</v>
      </c>
      <c r="N196" s="90">
        <f t="shared" si="9"/>
        <v>18</v>
      </c>
    </row>
    <row r="197" spans="1:14" ht="11.1" customHeight="1">
      <c r="A197" s="203"/>
      <c r="B197" s="83" t="s">
        <v>319</v>
      </c>
      <c r="C197" s="87">
        <v>1</v>
      </c>
      <c r="D197" s="85"/>
      <c r="E197" s="85"/>
      <c r="F197" s="90"/>
      <c r="H197" s="203"/>
      <c r="I197" s="97" t="s">
        <v>319</v>
      </c>
      <c r="J197" s="98">
        <v>1</v>
      </c>
      <c r="K197" s="99"/>
      <c r="L197" s="100">
        <v>4</v>
      </c>
      <c r="M197" s="100">
        <v>14</v>
      </c>
      <c r="N197" s="101">
        <f t="shared" si="9"/>
        <v>18</v>
      </c>
    </row>
    <row r="198" spans="1:14" ht="11.1" customHeight="1">
      <c r="A198" s="203"/>
      <c r="B198" s="83" t="s">
        <v>325</v>
      </c>
      <c r="C198" s="87">
        <v>1</v>
      </c>
      <c r="D198" s="85"/>
      <c r="E198" s="85"/>
      <c r="F198" s="90"/>
      <c r="H198" s="203"/>
      <c r="I198" s="97" t="s">
        <v>325</v>
      </c>
      <c r="J198" s="98">
        <v>1</v>
      </c>
      <c r="K198" s="99"/>
      <c r="L198" s="100">
        <v>8</v>
      </c>
      <c r="M198" s="100">
        <v>16</v>
      </c>
      <c r="N198" s="101">
        <f t="shared" si="9"/>
        <v>24</v>
      </c>
    </row>
    <row r="199" spans="1:14" ht="11.1" customHeight="1">
      <c r="A199" s="203"/>
      <c r="B199" s="83" t="s">
        <v>316</v>
      </c>
      <c r="C199" s="87">
        <v>1</v>
      </c>
      <c r="D199" s="85"/>
      <c r="E199" s="85"/>
      <c r="F199" s="90"/>
      <c r="H199" s="203"/>
      <c r="I199" s="97" t="s">
        <v>316</v>
      </c>
      <c r="J199" s="98">
        <v>1</v>
      </c>
      <c r="K199" s="99"/>
      <c r="L199" s="100">
        <v>7</v>
      </c>
      <c r="M199" s="100">
        <v>16</v>
      </c>
      <c r="N199" s="101">
        <f t="shared" si="9"/>
        <v>23</v>
      </c>
    </row>
    <row r="200" spans="1:14" ht="12" customHeight="1">
      <c r="A200" s="204"/>
      <c r="B200" s="83" t="s">
        <v>317</v>
      </c>
      <c r="C200" s="87">
        <v>1</v>
      </c>
      <c r="D200" s="85"/>
      <c r="E200" s="85"/>
      <c r="F200" s="90"/>
      <c r="H200" s="204"/>
      <c r="I200" s="97" t="s">
        <v>317</v>
      </c>
      <c r="J200" s="98">
        <v>1</v>
      </c>
      <c r="K200" s="99"/>
      <c r="L200" s="100">
        <v>5</v>
      </c>
      <c r="M200" s="100">
        <v>16</v>
      </c>
      <c r="N200" s="101">
        <f t="shared" si="9"/>
        <v>21</v>
      </c>
    </row>
    <row r="201" spans="1:14" ht="11.1" customHeight="1">
      <c r="A201" s="104"/>
      <c r="B201" s="105" t="s">
        <v>344</v>
      </c>
      <c r="C201" s="87"/>
      <c r="D201" s="85"/>
      <c r="E201" s="85"/>
      <c r="F201" s="90"/>
      <c r="H201" s="104"/>
      <c r="I201" s="105" t="s">
        <v>371</v>
      </c>
      <c r="J201" s="87">
        <v>1</v>
      </c>
      <c r="K201" s="88"/>
      <c r="L201" s="85">
        <v>25</v>
      </c>
      <c r="M201" s="85">
        <v>12</v>
      </c>
      <c r="N201" s="90">
        <f t="shared" si="9"/>
        <v>37</v>
      </c>
    </row>
    <row r="202" spans="1:14" ht="11.1" customHeight="1">
      <c r="A202" s="106"/>
      <c r="B202" s="105" t="s">
        <v>346</v>
      </c>
      <c r="C202" s="87"/>
      <c r="D202" s="85"/>
      <c r="E202" s="85"/>
      <c r="F202" s="90"/>
      <c r="H202" s="104"/>
      <c r="I202" s="105" t="s">
        <v>346</v>
      </c>
      <c r="J202" s="87">
        <v>1</v>
      </c>
      <c r="K202" s="88"/>
      <c r="L202" s="85">
        <v>5</v>
      </c>
      <c r="M202" s="85">
        <v>12</v>
      </c>
      <c r="N202" s="90">
        <f>L202+M202</f>
        <v>17</v>
      </c>
    </row>
    <row r="203" spans="1:14" ht="12" customHeight="1">
      <c r="A203" s="104"/>
      <c r="B203" s="105" t="s">
        <v>372</v>
      </c>
      <c r="C203" s="87"/>
      <c r="D203" s="85"/>
      <c r="E203" s="85"/>
      <c r="F203" s="90"/>
      <c r="H203" s="104"/>
      <c r="I203" s="105" t="s">
        <v>372</v>
      </c>
      <c r="J203" s="87">
        <v>1</v>
      </c>
      <c r="K203" s="88"/>
      <c r="L203" s="85">
        <v>20</v>
      </c>
      <c r="M203" s="85">
        <v>12</v>
      </c>
      <c r="N203" s="90">
        <f>L203+M203</f>
        <v>32</v>
      </c>
    </row>
    <row r="206" spans="1:14" ht="11.1" customHeight="1">
      <c r="A206" s="207" t="s">
        <v>373</v>
      </c>
      <c r="B206" s="208"/>
      <c r="C206" s="81" t="s">
        <v>299</v>
      </c>
      <c r="D206" s="81" t="s">
        <v>300</v>
      </c>
      <c r="E206" s="81" t="s">
        <v>301</v>
      </c>
      <c r="F206" s="81" t="s">
        <v>302</v>
      </c>
      <c r="H206" s="207" t="s">
        <v>374</v>
      </c>
      <c r="I206" s="208"/>
      <c r="J206" s="81" t="s">
        <v>299</v>
      </c>
      <c r="K206" s="82"/>
      <c r="L206" s="81" t="s">
        <v>300</v>
      </c>
      <c r="M206" s="81" t="s">
        <v>301</v>
      </c>
      <c r="N206" s="81" t="s">
        <v>302</v>
      </c>
    </row>
    <row r="207" spans="1:14" ht="11.1" customHeight="1">
      <c r="A207" s="212" t="s">
        <v>304</v>
      </c>
      <c r="B207" s="83" t="s">
        <v>305</v>
      </c>
      <c r="C207" s="84"/>
      <c r="D207" s="84"/>
      <c r="E207" s="85"/>
      <c r="F207" s="90"/>
      <c r="H207" s="219" t="s">
        <v>304</v>
      </c>
      <c r="I207" s="83" t="s">
        <v>305</v>
      </c>
      <c r="J207" s="84"/>
      <c r="K207" s="86"/>
      <c r="L207" s="84"/>
      <c r="M207" s="85">
        <v>8</v>
      </c>
      <c r="N207" s="90">
        <f>L207+M207</f>
        <v>8</v>
      </c>
    </row>
    <row r="208" spans="1:14" ht="11.1" customHeight="1">
      <c r="A208" s="213"/>
      <c r="B208" s="83" t="s">
        <v>306</v>
      </c>
      <c r="C208" s="84"/>
      <c r="D208" s="84"/>
      <c r="E208" s="85"/>
      <c r="F208" s="90"/>
      <c r="H208" s="220"/>
      <c r="I208" s="83" t="s">
        <v>306</v>
      </c>
      <c r="J208" s="84"/>
      <c r="K208" s="86"/>
      <c r="L208" s="84"/>
      <c r="M208" s="85">
        <v>8</v>
      </c>
      <c r="N208" s="90">
        <f t="shared" ref="N208:N212" si="10">L208+M208</f>
        <v>8</v>
      </c>
    </row>
    <row r="209" spans="1:14" ht="11.1" customHeight="1">
      <c r="A209" s="214"/>
      <c r="B209" s="83" t="s">
        <v>307</v>
      </c>
      <c r="C209" s="84"/>
      <c r="D209" s="84"/>
      <c r="E209" s="85"/>
      <c r="F209" s="90"/>
      <c r="H209" s="221"/>
      <c r="I209" s="83" t="s">
        <v>307</v>
      </c>
      <c r="J209" s="84"/>
      <c r="K209" s="86"/>
      <c r="L209" s="84"/>
      <c r="M209" s="85">
        <v>20</v>
      </c>
      <c r="N209" s="90">
        <f t="shared" si="10"/>
        <v>20</v>
      </c>
    </row>
    <row r="210" spans="1:14" ht="11.1" customHeight="1">
      <c r="A210" s="219" t="s">
        <v>308</v>
      </c>
      <c r="B210" s="83" t="s">
        <v>357</v>
      </c>
      <c r="C210" s="87">
        <v>1</v>
      </c>
      <c r="D210" s="85"/>
      <c r="E210" s="85"/>
      <c r="F210" s="90"/>
      <c r="H210" s="219" t="s">
        <v>308</v>
      </c>
      <c r="I210" s="83" t="s">
        <v>357</v>
      </c>
      <c r="J210" s="87">
        <v>1</v>
      </c>
      <c r="K210" s="88"/>
      <c r="L210" s="85">
        <v>4</v>
      </c>
      <c r="M210" s="85">
        <v>10</v>
      </c>
      <c r="N210" s="90">
        <f t="shared" si="10"/>
        <v>14</v>
      </c>
    </row>
    <row r="211" spans="1:14" ht="11.1" customHeight="1">
      <c r="A211" s="220"/>
      <c r="B211" s="83" t="s">
        <v>358</v>
      </c>
      <c r="C211" s="87">
        <v>1</v>
      </c>
      <c r="D211" s="85"/>
      <c r="E211" s="85"/>
      <c r="F211" s="90"/>
      <c r="H211" s="220"/>
      <c r="I211" s="83" t="s">
        <v>358</v>
      </c>
      <c r="J211" s="87">
        <v>1</v>
      </c>
      <c r="K211" s="88"/>
      <c r="L211" s="85">
        <v>3</v>
      </c>
      <c r="M211" s="85">
        <v>10</v>
      </c>
      <c r="N211" s="90">
        <f t="shared" si="10"/>
        <v>13</v>
      </c>
    </row>
    <row r="212" spans="1:14" ht="11.1" customHeight="1">
      <c r="A212" s="220"/>
      <c r="B212" s="83" t="s">
        <v>337</v>
      </c>
      <c r="C212" s="87">
        <v>1</v>
      </c>
      <c r="D212" s="85"/>
      <c r="E212" s="85"/>
      <c r="F212" s="90"/>
      <c r="H212" s="220"/>
      <c r="I212" s="89" t="s">
        <v>333</v>
      </c>
      <c r="J212" s="87">
        <v>1</v>
      </c>
      <c r="K212" s="88"/>
      <c r="L212" s="85">
        <v>4</v>
      </c>
      <c r="M212" s="85">
        <v>10</v>
      </c>
      <c r="N212" s="90">
        <f t="shared" si="10"/>
        <v>14</v>
      </c>
    </row>
    <row r="213" spans="1:14" ht="11.1" customHeight="1">
      <c r="A213" s="202" t="s">
        <v>312</v>
      </c>
      <c r="B213" s="102" t="s">
        <v>340</v>
      </c>
      <c r="C213" s="87">
        <v>1</v>
      </c>
      <c r="D213" s="85"/>
      <c r="E213" s="85"/>
      <c r="F213" s="90"/>
      <c r="H213" s="202" t="s">
        <v>312</v>
      </c>
      <c r="I213" s="102" t="s">
        <v>375</v>
      </c>
      <c r="J213" s="87">
        <v>1</v>
      </c>
      <c r="K213" s="88"/>
      <c r="L213" s="85">
        <v>2</v>
      </c>
      <c r="M213" s="85">
        <v>14</v>
      </c>
      <c r="N213" s="90">
        <f>L213+M213</f>
        <v>16</v>
      </c>
    </row>
    <row r="214" spans="1:14" ht="11.1" customHeight="1">
      <c r="A214" s="203"/>
      <c r="B214" s="83" t="s">
        <v>343</v>
      </c>
      <c r="C214" s="87">
        <v>1</v>
      </c>
      <c r="D214" s="85"/>
      <c r="E214" s="85"/>
      <c r="F214" s="90"/>
      <c r="H214" s="203"/>
      <c r="I214" s="83" t="s">
        <v>343</v>
      </c>
      <c r="J214" s="87">
        <v>1</v>
      </c>
      <c r="K214" s="88"/>
      <c r="L214" s="85">
        <v>3</v>
      </c>
      <c r="M214" s="85">
        <v>16</v>
      </c>
      <c r="N214" s="90">
        <f t="shared" ref="N214:N223" si="11">L214+M214</f>
        <v>19</v>
      </c>
    </row>
    <row r="215" spans="1:14" ht="11.1" customHeight="1">
      <c r="A215" s="203"/>
      <c r="B215" s="83" t="s">
        <v>313</v>
      </c>
      <c r="C215" s="87">
        <v>1</v>
      </c>
      <c r="D215" s="85"/>
      <c r="E215" s="85"/>
      <c r="F215" s="90"/>
      <c r="H215" s="203"/>
      <c r="I215" s="83" t="s">
        <v>313</v>
      </c>
      <c r="J215" s="87">
        <v>1</v>
      </c>
      <c r="K215" s="88"/>
      <c r="L215" s="85">
        <v>10</v>
      </c>
      <c r="M215" s="85">
        <v>14</v>
      </c>
      <c r="N215" s="90">
        <f t="shared" si="11"/>
        <v>24</v>
      </c>
    </row>
    <row r="216" spans="1:14" ht="11.1" customHeight="1">
      <c r="A216" s="203"/>
      <c r="B216" s="83" t="s">
        <v>314</v>
      </c>
      <c r="C216" s="87">
        <v>1</v>
      </c>
      <c r="D216" s="85"/>
      <c r="E216" s="85"/>
      <c r="F216" s="90"/>
      <c r="H216" s="203"/>
      <c r="I216" s="83" t="s">
        <v>314</v>
      </c>
      <c r="J216" s="87">
        <v>1</v>
      </c>
      <c r="K216" s="88"/>
      <c r="L216" s="85">
        <v>2</v>
      </c>
      <c r="M216" s="85">
        <v>14</v>
      </c>
      <c r="N216" s="90">
        <f t="shared" si="11"/>
        <v>16</v>
      </c>
    </row>
    <row r="217" spans="1:14" ht="11.1" customHeight="1">
      <c r="A217" s="203"/>
      <c r="B217" s="83" t="s">
        <v>315</v>
      </c>
      <c r="C217" s="87">
        <v>1</v>
      </c>
      <c r="D217" s="85"/>
      <c r="E217" s="85"/>
      <c r="F217" s="90"/>
      <c r="H217" s="203"/>
      <c r="I217" s="83" t="s">
        <v>315</v>
      </c>
      <c r="J217" s="87">
        <v>1</v>
      </c>
      <c r="K217" s="88"/>
      <c r="L217" s="85">
        <v>5</v>
      </c>
      <c r="M217" s="85">
        <v>14</v>
      </c>
      <c r="N217" s="90">
        <f t="shared" si="11"/>
        <v>19</v>
      </c>
    </row>
    <row r="218" spans="1:14" ht="11.1" customHeight="1">
      <c r="A218" s="203"/>
      <c r="B218" s="83" t="s">
        <v>362</v>
      </c>
      <c r="C218" s="87">
        <v>1</v>
      </c>
      <c r="D218" s="85"/>
      <c r="E218" s="85"/>
      <c r="F218" s="90"/>
      <c r="H218" s="203"/>
      <c r="I218" s="83" t="s">
        <v>362</v>
      </c>
      <c r="J218" s="87">
        <v>1</v>
      </c>
      <c r="K218" s="88"/>
      <c r="L218" s="85">
        <v>3</v>
      </c>
      <c r="M218" s="85">
        <v>14</v>
      </c>
      <c r="N218" s="90">
        <f t="shared" si="11"/>
        <v>17</v>
      </c>
    </row>
    <row r="219" spans="1:14" ht="11.1" customHeight="1">
      <c r="A219" s="203"/>
      <c r="B219" s="83" t="s">
        <v>319</v>
      </c>
      <c r="C219" s="87">
        <v>1</v>
      </c>
      <c r="D219" s="85"/>
      <c r="E219" s="85"/>
      <c r="F219" s="90"/>
      <c r="H219" s="203"/>
      <c r="I219" s="97" t="s">
        <v>319</v>
      </c>
      <c r="J219" s="98">
        <v>1</v>
      </c>
      <c r="K219" s="99"/>
      <c r="L219" s="100">
        <v>2</v>
      </c>
      <c r="M219" s="100">
        <v>14</v>
      </c>
      <c r="N219" s="101">
        <f t="shared" si="11"/>
        <v>16</v>
      </c>
    </row>
    <row r="220" spans="1:14" ht="11.1" customHeight="1">
      <c r="A220" s="203"/>
      <c r="B220" s="83" t="s">
        <v>325</v>
      </c>
      <c r="C220" s="87">
        <v>1</v>
      </c>
      <c r="D220" s="85"/>
      <c r="E220" s="85"/>
      <c r="F220" s="90"/>
      <c r="H220" s="203"/>
      <c r="I220" s="97" t="s">
        <v>325</v>
      </c>
      <c r="J220" s="98">
        <v>1</v>
      </c>
      <c r="K220" s="99"/>
      <c r="L220" s="100">
        <v>8</v>
      </c>
      <c r="M220" s="100">
        <v>16</v>
      </c>
      <c r="N220" s="101">
        <f t="shared" si="11"/>
        <v>24</v>
      </c>
    </row>
    <row r="221" spans="1:14" ht="11.1" customHeight="1">
      <c r="A221" s="203"/>
      <c r="B221" s="83" t="s">
        <v>316</v>
      </c>
      <c r="C221" s="87">
        <v>1</v>
      </c>
      <c r="D221" s="85"/>
      <c r="E221" s="85"/>
      <c r="F221" s="90"/>
      <c r="H221" s="203"/>
      <c r="I221" s="97" t="s">
        <v>316</v>
      </c>
      <c r="J221" s="98">
        <v>1</v>
      </c>
      <c r="K221" s="99"/>
      <c r="L221" s="100">
        <v>3</v>
      </c>
      <c r="M221" s="100">
        <v>16</v>
      </c>
      <c r="N221" s="101">
        <f t="shared" si="11"/>
        <v>19</v>
      </c>
    </row>
    <row r="222" spans="1:14" ht="12" customHeight="1">
      <c r="A222" s="204"/>
      <c r="B222" s="83" t="s">
        <v>317</v>
      </c>
      <c r="C222" s="87">
        <v>1</v>
      </c>
      <c r="D222" s="85"/>
      <c r="E222" s="85"/>
      <c r="F222" s="90"/>
      <c r="H222" s="204"/>
      <c r="I222" s="97" t="s">
        <v>317</v>
      </c>
      <c r="J222" s="98">
        <v>1</v>
      </c>
      <c r="K222" s="99"/>
      <c r="L222" s="100">
        <v>5</v>
      </c>
      <c r="M222" s="100">
        <v>16</v>
      </c>
      <c r="N222" s="101">
        <f t="shared" si="11"/>
        <v>21</v>
      </c>
    </row>
    <row r="223" spans="1:14" ht="11.1" customHeight="1">
      <c r="A223" s="104"/>
      <c r="B223" s="105" t="s">
        <v>376</v>
      </c>
      <c r="C223" s="87"/>
      <c r="D223" s="85"/>
      <c r="E223" s="85"/>
      <c r="F223" s="90"/>
      <c r="H223" s="104"/>
      <c r="I223" s="105" t="s">
        <v>344</v>
      </c>
      <c r="J223" s="87">
        <v>1</v>
      </c>
      <c r="K223" s="88"/>
      <c r="L223" s="85">
        <v>15</v>
      </c>
      <c r="M223" s="85">
        <v>12</v>
      </c>
      <c r="N223" s="90">
        <f t="shared" si="11"/>
        <v>27</v>
      </c>
    </row>
    <row r="224" spans="1:14" ht="11.1" customHeight="1">
      <c r="A224" s="106"/>
      <c r="B224" s="105" t="s">
        <v>377</v>
      </c>
      <c r="C224" s="87"/>
      <c r="D224" s="85"/>
      <c r="E224" s="85"/>
      <c r="F224" s="90"/>
      <c r="H224" s="104"/>
      <c r="I224" s="105" t="s">
        <v>346</v>
      </c>
      <c r="J224" s="87">
        <v>1</v>
      </c>
      <c r="K224" s="88"/>
      <c r="L224" s="85">
        <v>10</v>
      </c>
      <c r="M224" s="85">
        <v>12</v>
      </c>
      <c r="N224" s="90">
        <f>L224+M224</f>
        <v>22</v>
      </c>
    </row>
    <row r="226" spans="1:14" ht="14.25" customHeight="1"/>
    <row r="227" spans="1:14" ht="11.1" customHeight="1">
      <c r="A227" s="207" t="s">
        <v>378</v>
      </c>
      <c r="B227" s="208"/>
      <c r="C227" s="81" t="s">
        <v>299</v>
      </c>
      <c r="D227" s="81" t="s">
        <v>300</v>
      </c>
      <c r="E227" s="81" t="s">
        <v>301</v>
      </c>
      <c r="F227" s="81" t="s">
        <v>302</v>
      </c>
      <c r="H227" s="207" t="s">
        <v>379</v>
      </c>
      <c r="I227" s="208"/>
      <c r="J227" s="81" t="s">
        <v>299</v>
      </c>
      <c r="K227" s="82"/>
      <c r="L227" s="81" t="s">
        <v>300</v>
      </c>
      <c r="M227" s="81" t="s">
        <v>301</v>
      </c>
      <c r="N227" s="81" t="s">
        <v>302</v>
      </c>
    </row>
    <row r="228" spans="1:14" ht="11.1" customHeight="1">
      <c r="A228" s="212" t="s">
        <v>304</v>
      </c>
      <c r="B228" s="83" t="s">
        <v>305</v>
      </c>
      <c r="C228" s="84"/>
      <c r="D228" s="84"/>
      <c r="E228" s="85"/>
      <c r="F228" s="90"/>
      <c r="H228" s="219" t="s">
        <v>304</v>
      </c>
      <c r="I228" s="83" t="s">
        <v>305</v>
      </c>
      <c r="J228" s="84"/>
      <c r="K228" s="86"/>
      <c r="L228" s="84"/>
      <c r="M228" s="85">
        <v>8</v>
      </c>
      <c r="N228" s="90">
        <f>L228+M228</f>
        <v>8</v>
      </c>
    </row>
    <row r="229" spans="1:14" ht="11.1" customHeight="1">
      <c r="A229" s="213"/>
      <c r="B229" s="83" t="s">
        <v>306</v>
      </c>
      <c r="C229" s="84"/>
      <c r="D229" s="84"/>
      <c r="E229" s="85"/>
      <c r="F229" s="90"/>
      <c r="H229" s="220"/>
      <c r="I229" s="83" t="s">
        <v>306</v>
      </c>
      <c r="J229" s="84"/>
      <c r="K229" s="86"/>
      <c r="L229" s="84"/>
      <c r="M229" s="85">
        <v>8</v>
      </c>
      <c r="N229" s="90">
        <f t="shared" ref="N229:N233" si="12">L229+M229</f>
        <v>8</v>
      </c>
    </row>
    <row r="230" spans="1:14" ht="11.1" customHeight="1">
      <c r="A230" s="214"/>
      <c r="B230" s="83" t="s">
        <v>307</v>
      </c>
      <c r="C230" s="84"/>
      <c r="D230" s="84"/>
      <c r="E230" s="85"/>
      <c r="F230" s="90"/>
      <c r="H230" s="221"/>
      <c r="I230" s="83" t="s">
        <v>307</v>
      </c>
      <c r="J230" s="84"/>
      <c r="K230" s="86"/>
      <c r="L230" s="84"/>
      <c r="M230" s="85">
        <v>20</v>
      </c>
      <c r="N230" s="90">
        <f t="shared" si="12"/>
        <v>20</v>
      </c>
    </row>
    <row r="231" spans="1:14" ht="11.1" customHeight="1">
      <c r="A231" s="219" t="s">
        <v>308</v>
      </c>
      <c r="B231" s="83" t="s">
        <v>357</v>
      </c>
      <c r="C231" s="87">
        <v>1</v>
      </c>
      <c r="D231" s="85"/>
      <c r="E231" s="85"/>
      <c r="F231" s="90"/>
      <c r="H231" s="219" t="s">
        <v>308</v>
      </c>
      <c r="I231" s="83" t="s">
        <v>357</v>
      </c>
      <c r="J231" s="87">
        <v>1</v>
      </c>
      <c r="K231" s="88"/>
      <c r="L231" s="85">
        <v>4</v>
      </c>
      <c r="M231" s="85">
        <v>10</v>
      </c>
      <c r="N231" s="90">
        <f t="shared" si="12"/>
        <v>14</v>
      </c>
    </row>
    <row r="232" spans="1:14" ht="11.1" customHeight="1">
      <c r="A232" s="220"/>
      <c r="B232" s="83" t="s">
        <v>358</v>
      </c>
      <c r="C232" s="87">
        <v>1</v>
      </c>
      <c r="D232" s="85"/>
      <c r="E232" s="85"/>
      <c r="F232" s="90"/>
      <c r="H232" s="220"/>
      <c r="I232" s="83" t="s">
        <v>358</v>
      </c>
      <c r="J232" s="87">
        <v>1</v>
      </c>
      <c r="K232" s="88"/>
      <c r="L232" s="85">
        <v>3</v>
      </c>
      <c r="M232" s="85">
        <v>10</v>
      </c>
      <c r="N232" s="90">
        <f t="shared" si="12"/>
        <v>13</v>
      </c>
    </row>
    <row r="233" spans="1:14" ht="11.1" customHeight="1">
      <c r="A233" s="220"/>
      <c r="B233" s="83" t="s">
        <v>337</v>
      </c>
      <c r="C233" s="87">
        <v>1</v>
      </c>
      <c r="D233" s="85"/>
      <c r="E233" s="85"/>
      <c r="F233" s="90"/>
      <c r="H233" s="220"/>
      <c r="I233" s="89" t="s">
        <v>333</v>
      </c>
      <c r="J233" s="87">
        <v>1</v>
      </c>
      <c r="K233" s="88"/>
      <c r="L233" s="85">
        <v>4</v>
      </c>
      <c r="M233" s="85">
        <v>10</v>
      </c>
      <c r="N233" s="90">
        <f t="shared" si="12"/>
        <v>14</v>
      </c>
    </row>
    <row r="234" spans="1:14" ht="11.1" customHeight="1">
      <c r="A234" s="202" t="s">
        <v>312</v>
      </c>
      <c r="B234" s="102" t="s">
        <v>340</v>
      </c>
      <c r="C234" s="87">
        <v>1</v>
      </c>
      <c r="D234" s="85"/>
      <c r="E234" s="85"/>
      <c r="F234" s="90"/>
      <c r="H234" s="202" t="s">
        <v>312</v>
      </c>
      <c r="I234" s="102" t="s">
        <v>340</v>
      </c>
      <c r="J234" s="87">
        <v>1</v>
      </c>
      <c r="K234" s="88"/>
      <c r="L234" s="85">
        <v>2</v>
      </c>
      <c r="M234" s="85">
        <v>14</v>
      </c>
      <c r="N234" s="90">
        <f>L234+M234</f>
        <v>16</v>
      </c>
    </row>
    <row r="235" spans="1:14" ht="11.1" customHeight="1">
      <c r="A235" s="203"/>
      <c r="B235" s="83" t="s">
        <v>343</v>
      </c>
      <c r="C235" s="87">
        <v>1</v>
      </c>
      <c r="D235" s="85"/>
      <c r="E235" s="85"/>
      <c r="F235" s="90"/>
      <c r="H235" s="203"/>
      <c r="I235" s="83" t="s">
        <v>343</v>
      </c>
      <c r="J235" s="87">
        <v>1</v>
      </c>
      <c r="K235" s="88"/>
      <c r="L235" s="85">
        <v>3</v>
      </c>
      <c r="M235" s="85">
        <v>16</v>
      </c>
      <c r="N235" s="90">
        <f t="shared" ref="N235:N244" si="13">L235+M235</f>
        <v>19</v>
      </c>
    </row>
    <row r="236" spans="1:14" ht="11.1" customHeight="1">
      <c r="A236" s="203"/>
      <c r="B236" s="83" t="s">
        <v>313</v>
      </c>
      <c r="C236" s="87">
        <v>1</v>
      </c>
      <c r="D236" s="85"/>
      <c r="E236" s="85"/>
      <c r="F236" s="90"/>
      <c r="H236" s="203"/>
      <c r="I236" s="83" t="s">
        <v>313</v>
      </c>
      <c r="J236" s="87">
        <v>1</v>
      </c>
      <c r="K236" s="88"/>
      <c r="L236" s="85">
        <v>7</v>
      </c>
      <c r="M236" s="85">
        <v>14</v>
      </c>
      <c r="N236" s="90">
        <f t="shared" si="13"/>
        <v>21</v>
      </c>
    </row>
    <row r="237" spans="1:14" ht="11.1" customHeight="1">
      <c r="A237" s="203"/>
      <c r="B237" s="83" t="s">
        <v>314</v>
      </c>
      <c r="C237" s="87">
        <v>1</v>
      </c>
      <c r="D237" s="85"/>
      <c r="E237" s="85"/>
      <c r="F237" s="90"/>
      <c r="H237" s="203"/>
      <c r="I237" s="83" t="s">
        <v>314</v>
      </c>
      <c r="J237" s="87">
        <v>1</v>
      </c>
      <c r="K237" s="88"/>
      <c r="L237" s="85">
        <v>2</v>
      </c>
      <c r="M237" s="85">
        <v>14</v>
      </c>
      <c r="N237" s="90">
        <f t="shared" si="13"/>
        <v>16</v>
      </c>
    </row>
    <row r="238" spans="1:14" ht="11.1" customHeight="1">
      <c r="A238" s="203"/>
      <c r="B238" s="83" t="s">
        <v>315</v>
      </c>
      <c r="C238" s="87">
        <v>1</v>
      </c>
      <c r="D238" s="85"/>
      <c r="E238" s="85"/>
      <c r="F238" s="90"/>
      <c r="H238" s="203"/>
      <c r="I238" s="83" t="s">
        <v>315</v>
      </c>
      <c r="J238" s="87">
        <v>1</v>
      </c>
      <c r="K238" s="88"/>
      <c r="L238" s="85">
        <v>5</v>
      </c>
      <c r="M238" s="85">
        <v>14</v>
      </c>
      <c r="N238" s="90">
        <f t="shared" si="13"/>
        <v>19</v>
      </c>
    </row>
    <row r="239" spans="1:14" ht="11.1" customHeight="1">
      <c r="A239" s="203"/>
      <c r="B239" s="83" t="s">
        <v>362</v>
      </c>
      <c r="C239" s="87">
        <v>1</v>
      </c>
      <c r="D239" s="85"/>
      <c r="E239" s="85"/>
      <c r="F239" s="90"/>
      <c r="H239" s="203"/>
      <c r="I239" s="83" t="s">
        <v>362</v>
      </c>
      <c r="J239" s="87">
        <v>1</v>
      </c>
      <c r="K239" s="88"/>
      <c r="L239" s="85">
        <v>3</v>
      </c>
      <c r="M239" s="85">
        <v>14</v>
      </c>
      <c r="N239" s="90">
        <f t="shared" si="13"/>
        <v>17</v>
      </c>
    </row>
    <row r="240" spans="1:14" ht="11.1" customHeight="1">
      <c r="A240" s="203"/>
      <c r="B240" s="83" t="s">
        <v>319</v>
      </c>
      <c r="C240" s="87">
        <v>1</v>
      </c>
      <c r="D240" s="85"/>
      <c r="E240" s="85"/>
      <c r="F240" s="90"/>
      <c r="H240" s="203"/>
      <c r="I240" s="97" t="s">
        <v>319</v>
      </c>
      <c r="J240" s="98">
        <v>1</v>
      </c>
      <c r="K240" s="99"/>
      <c r="L240" s="100">
        <v>2</v>
      </c>
      <c r="M240" s="100">
        <v>14</v>
      </c>
      <c r="N240" s="101">
        <f t="shared" si="13"/>
        <v>16</v>
      </c>
    </row>
    <row r="241" spans="1:14" ht="11.1" customHeight="1">
      <c r="A241" s="203"/>
      <c r="B241" s="83" t="s">
        <v>325</v>
      </c>
      <c r="C241" s="87">
        <v>1</v>
      </c>
      <c r="D241" s="85"/>
      <c r="E241" s="85"/>
      <c r="F241" s="90"/>
      <c r="H241" s="203"/>
      <c r="I241" s="97" t="s">
        <v>325</v>
      </c>
      <c r="J241" s="98">
        <v>1</v>
      </c>
      <c r="K241" s="99"/>
      <c r="L241" s="100">
        <v>8</v>
      </c>
      <c r="M241" s="100">
        <v>16</v>
      </c>
      <c r="N241" s="101">
        <f t="shared" si="13"/>
        <v>24</v>
      </c>
    </row>
    <row r="242" spans="1:14" ht="11.1" customHeight="1">
      <c r="A242" s="203"/>
      <c r="B242" s="83" t="s">
        <v>316</v>
      </c>
      <c r="C242" s="87">
        <v>1</v>
      </c>
      <c r="D242" s="85"/>
      <c r="E242" s="85"/>
      <c r="F242" s="90"/>
      <c r="H242" s="203"/>
      <c r="I242" s="97" t="s">
        <v>316</v>
      </c>
      <c r="J242" s="98">
        <v>1</v>
      </c>
      <c r="K242" s="99"/>
      <c r="L242" s="100">
        <v>3</v>
      </c>
      <c r="M242" s="100">
        <v>16</v>
      </c>
      <c r="N242" s="101">
        <f t="shared" si="13"/>
        <v>19</v>
      </c>
    </row>
    <row r="243" spans="1:14" ht="12" customHeight="1">
      <c r="A243" s="204"/>
      <c r="B243" s="83" t="s">
        <v>317</v>
      </c>
      <c r="C243" s="87">
        <v>1</v>
      </c>
      <c r="D243" s="85"/>
      <c r="E243" s="85"/>
      <c r="F243" s="90"/>
      <c r="H243" s="204"/>
      <c r="I243" s="97" t="s">
        <v>317</v>
      </c>
      <c r="J243" s="98">
        <v>1</v>
      </c>
      <c r="K243" s="99"/>
      <c r="L243" s="100">
        <v>5</v>
      </c>
      <c r="M243" s="100">
        <v>16</v>
      </c>
      <c r="N243" s="101">
        <f t="shared" si="13"/>
        <v>21</v>
      </c>
    </row>
    <row r="244" spans="1:14" ht="11.1" customHeight="1">
      <c r="A244" s="104"/>
      <c r="B244" s="105" t="s">
        <v>344</v>
      </c>
      <c r="C244" s="87"/>
      <c r="D244" s="85"/>
      <c r="E244" s="85"/>
      <c r="F244" s="90"/>
      <c r="H244" s="104"/>
      <c r="I244" s="105" t="s">
        <v>380</v>
      </c>
      <c r="J244" s="87">
        <v>1</v>
      </c>
      <c r="K244" s="88"/>
      <c r="L244" s="85">
        <v>10</v>
      </c>
      <c r="M244" s="85">
        <v>12</v>
      </c>
      <c r="N244" s="90">
        <f t="shared" si="13"/>
        <v>22</v>
      </c>
    </row>
    <row r="245" spans="1:14" ht="11.1" customHeight="1">
      <c r="A245" s="106"/>
      <c r="B245" s="105" t="s">
        <v>346</v>
      </c>
      <c r="C245" s="87"/>
      <c r="D245" s="85"/>
      <c r="E245" s="85"/>
      <c r="F245" s="90"/>
      <c r="H245" s="104"/>
      <c r="I245" s="105" t="s">
        <v>346</v>
      </c>
      <c r="J245" s="87">
        <v>1</v>
      </c>
      <c r="K245" s="88"/>
      <c r="L245" s="85">
        <v>5</v>
      </c>
      <c r="M245" s="85">
        <v>12</v>
      </c>
      <c r="N245" s="90">
        <f>L245+M245</f>
        <v>17</v>
      </c>
    </row>
    <row r="246" spans="1:14" ht="12" customHeight="1">
      <c r="A246" s="104"/>
      <c r="B246" s="105" t="s">
        <v>372</v>
      </c>
      <c r="C246" s="87"/>
      <c r="D246" s="85"/>
      <c r="E246" s="85"/>
      <c r="F246" s="90"/>
      <c r="H246" s="104"/>
      <c r="I246" s="105" t="s">
        <v>381</v>
      </c>
      <c r="J246" s="87">
        <v>1</v>
      </c>
      <c r="K246" s="88"/>
      <c r="L246" s="85">
        <v>12</v>
      </c>
      <c r="M246" s="85">
        <v>12</v>
      </c>
      <c r="N246" s="90">
        <f>L246+M246</f>
        <v>24</v>
      </c>
    </row>
    <row r="249" spans="1:14" ht="11.1" customHeight="1">
      <c r="A249" s="207" t="s">
        <v>382</v>
      </c>
      <c r="B249" s="208"/>
      <c r="C249" s="81" t="s">
        <v>299</v>
      </c>
      <c r="D249" s="81" t="s">
        <v>300</v>
      </c>
      <c r="E249" s="81" t="s">
        <v>301</v>
      </c>
      <c r="F249" s="81" t="s">
        <v>302</v>
      </c>
      <c r="H249" s="207" t="s">
        <v>383</v>
      </c>
      <c r="I249" s="208"/>
      <c r="J249" s="81" t="s">
        <v>299</v>
      </c>
      <c r="K249" s="82"/>
      <c r="L249" s="81" t="s">
        <v>300</v>
      </c>
      <c r="M249" s="81" t="s">
        <v>301</v>
      </c>
      <c r="N249" s="81" t="s">
        <v>302</v>
      </c>
    </row>
    <row r="250" spans="1:14" ht="11.1" customHeight="1">
      <c r="A250" s="212" t="s">
        <v>304</v>
      </c>
      <c r="B250" s="83" t="s">
        <v>305</v>
      </c>
      <c r="C250" s="84"/>
      <c r="D250" s="84"/>
      <c r="E250" s="85"/>
      <c r="F250" s="90"/>
      <c r="H250" s="219" t="s">
        <v>304</v>
      </c>
      <c r="I250" s="83" t="s">
        <v>305</v>
      </c>
      <c r="J250" s="84"/>
      <c r="K250" s="86"/>
      <c r="L250" s="84"/>
      <c r="M250" s="85">
        <v>8</v>
      </c>
      <c r="N250" s="90">
        <f>L250+M250</f>
        <v>8</v>
      </c>
    </row>
    <row r="251" spans="1:14" ht="11.1" customHeight="1">
      <c r="A251" s="213"/>
      <c r="B251" s="83" t="s">
        <v>306</v>
      </c>
      <c r="C251" s="84"/>
      <c r="D251" s="84"/>
      <c r="E251" s="85"/>
      <c r="F251" s="90"/>
      <c r="H251" s="220"/>
      <c r="I251" s="83" t="s">
        <v>306</v>
      </c>
      <c r="J251" s="84"/>
      <c r="K251" s="86"/>
      <c r="L251" s="84"/>
      <c r="M251" s="85">
        <v>8</v>
      </c>
      <c r="N251" s="90">
        <f t="shared" ref="N251:N255" si="14">L251+M251</f>
        <v>8</v>
      </c>
    </row>
    <row r="252" spans="1:14" ht="11.1" customHeight="1">
      <c r="A252" s="214"/>
      <c r="B252" s="83" t="s">
        <v>307</v>
      </c>
      <c r="C252" s="84"/>
      <c r="D252" s="84"/>
      <c r="E252" s="85"/>
      <c r="F252" s="90"/>
      <c r="H252" s="221"/>
      <c r="I252" s="83" t="s">
        <v>307</v>
      </c>
      <c r="J252" s="84"/>
      <c r="K252" s="86"/>
      <c r="L252" s="84"/>
      <c r="M252" s="85">
        <v>20</v>
      </c>
      <c r="N252" s="90">
        <f t="shared" si="14"/>
        <v>20</v>
      </c>
    </row>
    <row r="253" spans="1:14" ht="11.1" customHeight="1">
      <c r="A253" s="219" t="s">
        <v>308</v>
      </c>
      <c r="B253" s="83" t="s">
        <v>357</v>
      </c>
      <c r="C253" s="87">
        <v>1</v>
      </c>
      <c r="D253" s="85"/>
      <c r="E253" s="85"/>
      <c r="F253" s="90"/>
      <c r="H253" s="219" t="s">
        <v>308</v>
      </c>
      <c r="I253" s="83" t="s">
        <v>357</v>
      </c>
      <c r="J253" s="87">
        <v>1</v>
      </c>
      <c r="K253" s="88">
        <v>1.3</v>
      </c>
      <c r="L253" s="85">
        <v>4</v>
      </c>
      <c r="M253" s="85">
        <v>10</v>
      </c>
      <c r="N253" s="90">
        <f t="shared" si="14"/>
        <v>14</v>
      </c>
    </row>
    <row r="254" spans="1:14" ht="11.1" customHeight="1">
      <c r="A254" s="220"/>
      <c r="B254" s="83" t="s">
        <v>358</v>
      </c>
      <c r="C254" s="87">
        <v>1</v>
      </c>
      <c r="D254" s="85"/>
      <c r="E254" s="85"/>
      <c r="F254" s="90"/>
      <c r="H254" s="220"/>
      <c r="I254" s="83" t="s">
        <v>358</v>
      </c>
      <c r="J254" s="87">
        <v>1</v>
      </c>
      <c r="K254" s="88">
        <v>1.2</v>
      </c>
      <c r="L254" s="85">
        <v>3</v>
      </c>
      <c r="M254" s="85">
        <v>10</v>
      </c>
      <c r="N254" s="90">
        <f t="shared" si="14"/>
        <v>13</v>
      </c>
    </row>
    <row r="255" spans="1:14" ht="11.1" customHeight="1">
      <c r="A255" s="220"/>
      <c r="B255" s="83" t="s">
        <v>337</v>
      </c>
      <c r="C255" s="87">
        <v>1</v>
      </c>
      <c r="D255" s="85"/>
      <c r="E255" s="85"/>
      <c r="F255" s="90"/>
      <c r="H255" s="220"/>
      <c r="I255" s="89" t="s">
        <v>333</v>
      </c>
      <c r="J255" s="87">
        <v>1</v>
      </c>
      <c r="K255" s="88"/>
      <c r="L255" s="85">
        <v>4</v>
      </c>
      <c r="M255" s="85">
        <v>10</v>
      </c>
      <c r="N255" s="90">
        <f t="shared" si="14"/>
        <v>14</v>
      </c>
    </row>
    <row r="256" spans="1:14" ht="11.1" customHeight="1">
      <c r="A256" s="202" t="s">
        <v>312</v>
      </c>
      <c r="B256" s="102" t="s">
        <v>340</v>
      </c>
      <c r="C256" s="87">
        <v>1</v>
      </c>
      <c r="D256" s="85"/>
      <c r="E256" s="85"/>
      <c r="F256" s="90"/>
      <c r="H256" s="202" t="s">
        <v>312</v>
      </c>
      <c r="I256" s="102" t="s">
        <v>340</v>
      </c>
      <c r="J256" s="87">
        <v>1</v>
      </c>
      <c r="K256" s="88">
        <v>0.6</v>
      </c>
      <c r="L256" s="85">
        <v>2</v>
      </c>
      <c r="M256" s="85">
        <v>14</v>
      </c>
      <c r="N256" s="90">
        <f>L256+M256</f>
        <v>16</v>
      </c>
    </row>
    <row r="257" spans="1:14" ht="11.1" customHeight="1">
      <c r="A257" s="203"/>
      <c r="B257" s="83" t="s">
        <v>343</v>
      </c>
      <c r="C257" s="87">
        <v>1</v>
      </c>
      <c r="D257" s="85"/>
      <c r="E257" s="85"/>
      <c r="F257" s="90"/>
      <c r="H257" s="203"/>
      <c r="I257" s="83" t="s">
        <v>343</v>
      </c>
      <c r="J257" s="87">
        <v>1</v>
      </c>
      <c r="K257" s="88"/>
      <c r="L257" s="85">
        <v>3</v>
      </c>
      <c r="M257" s="85">
        <v>16</v>
      </c>
      <c r="N257" s="90">
        <f t="shared" ref="N257:N267" si="15">L257+M257</f>
        <v>19</v>
      </c>
    </row>
    <row r="258" spans="1:14" ht="11.1" customHeight="1">
      <c r="A258" s="203"/>
      <c r="B258" s="83" t="s">
        <v>313</v>
      </c>
      <c r="C258" s="87">
        <v>1</v>
      </c>
      <c r="D258" s="85"/>
      <c r="E258" s="85"/>
      <c r="F258" s="90"/>
      <c r="H258" s="203"/>
      <c r="I258" s="83" t="s">
        <v>313</v>
      </c>
      <c r="J258" s="87">
        <v>1</v>
      </c>
      <c r="K258" s="88"/>
      <c r="L258" s="85">
        <v>7</v>
      </c>
      <c r="M258" s="85">
        <v>14</v>
      </c>
      <c r="N258" s="90">
        <f t="shared" si="15"/>
        <v>21</v>
      </c>
    </row>
    <row r="259" spans="1:14" ht="11.1" customHeight="1">
      <c r="A259" s="203"/>
      <c r="B259" s="83" t="s">
        <v>314</v>
      </c>
      <c r="C259" s="87">
        <v>1</v>
      </c>
      <c r="D259" s="85"/>
      <c r="E259" s="85"/>
      <c r="F259" s="90"/>
      <c r="H259" s="203"/>
      <c r="I259" s="83" t="s">
        <v>314</v>
      </c>
      <c r="J259" s="87">
        <v>1</v>
      </c>
      <c r="K259" s="88">
        <v>1.3</v>
      </c>
      <c r="L259" s="85">
        <v>2</v>
      </c>
      <c r="M259" s="85">
        <v>14</v>
      </c>
      <c r="N259" s="90">
        <f t="shared" si="15"/>
        <v>16</v>
      </c>
    </row>
    <row r="260" spans="1:14" ht="11.1" customHeight="1">
      <c r="A260" s="203"/>
      <c r="B260" s="83" t="s">
        <v>315</v>
      </c>
      <c r="C260" s="87">
        <v>1</v>
      </c>
      <c r="D260" s="85"/>
      <c r="E260" s="85"/>
      <c r="F260" s="90"/>
      <c r="H260" s="203"/>
      <c r="I260" s="83" t="s">
        <v>315</v>
      </c>
      <c r="J260" s="87">
        <v>1</v>
      </c>
      <c r="K260" s="88"/>
      <c r="L260" s="85">
        <v>5</v>
      </c>
      <c r="M260" s="85">
        <v>14</v>
      </c>
      <c r="N260" s="90">
        <f t="shared" si="15"/>
        <v>19</v>
      </c>
    </row>
    <row r="261" spans="1:14" ht="11.1" customHeight="1">
      <c r="A261" s="203"/>
      <c r="B261" s="83" t="s">
        <v>362</v>
      </c>
      <c r="C261" s="87">
        <v>1</v>
      </c>
      <c r="D261" s="85"/>
      <c r="E261" s="85"/>
      <c r="F261" s="90"/>
      <c r="H261" s="203"/>
      <c r="I261" s="89" t="s">
        <v>384</v>
      </c>
      <c r="J261" s="87">
        <v>1</v>
      </c>
      <c r="K261" s="88"/>
      <c r="L261" s="85">
        <v>3</v>
      </c>
      <c r="M261" s="85">
        <v>14</v>
      </c>
      <c r="N261" s="90">
        <f t="shared" si="15"/>
        <v>17</v>
      </c>
    </row>
    <row r="262" spans="1:14" ht="11.1" customHeight="1">
      <c r="A262" s="203"/>
      <c r="B262" s="83" t="s">
        <v>385</v>
      </c>
      <c r="C262" s="87">
        <v>1</v>
      </c>
      <c r="D262" s="85"/>
      <c r="E262" s="85"/>
      <c r="F262" s="90"/>
      <c r="H262" s="203"/>
      <c r="I262" s="83" t="s">
        <v>386</v>
      </c>
      <c r="J262" s="87">
        <v>1</v>
      </c>
      <c r="K262" s="88"/>
      <c r="L262" s="85">
        <v>9</v>
      </c>
      <c r="M262" s="85">
        <v>16</v>
      </c>
      <c r="N262" s="90">
        <f t="shared" si="15"/>
        <v>25</v>
      </c>
    </row>
    <row r="263" spans="1:14" ht="11.1" customHeight="1">
      <c r="A263" s="203"/>
      <c r="B263" s="83" t="s">
        <v>319</v>
      </c>
      <c r="C263" s="87">
        <v>1</v>
      </c>
      <c r="D263" s="85"/>
      <c r="E263" s="85"/>
      <c r="F263" s="90"/>
      <c r="H263" s="203"/>
      <c r="I263" s="97" t="s">
        <v>319</v>
      </c>
      <c r="J263" s="98">
        <v>1</v>
      </c>
      <c r="K263" s="99">
        <v>1</v>
      </c>
      <c r="L263" s="100">
        <v>2</v>
      </c>
      <c r="M263" s="100">
        <v>14</v>
      </c>
      <c r="N263" s="101">
        <f t="shared" si="15"/>
        <v>16</v>
      </c>
    </row>
    <row r="264" spans="1:14" ht="11.1" customHeight="1">
      <c r="A264" s="203"/>
      <c r="B264" s="83" t="s">
        <v>325</v>
      </c>
      <c r="C264" s="87">
        <v>1</v>
      </c>
      <c r="D264" s="85"/>
      <c r="E264" s="85"/>
      <c r="F264" s="90"/>
      <c r="H264" s="203"/>
      <c r="I264" s="97" t="s">
        <v>325</v>
      </c>
      <c r="J264" s="98">
        <v>1</v>
      </c>
      <c r="K264" s="99">
        <v>4.2</v>
      </c>
      <c r="L264" s="100">
        <v>7</v>
      </c>
      <c r="M264" s="100">
        <v>16</v>
      </c>
      <c r="N264" s="101">
        <f t="shared" si="15"/>
        <v>23</v>
      </c>
    </row>
    <row r="265" spans="1:14" ht="11.1" customHeight="1">
      <c r="A265" s="203"/>
      <c r="B265" s="83" t="s">
        <v>316</v>
      </c>
      <c r="C265" s="87">
        <v>1</v>
      </c>
      <c r="D265" s="85"/>
      <c r="E265" s="85"/>
      <c r="F265" s="90"/>
      <c r="H265" s="203"/>
      <c r="I265" s="97" t="s">
        <v>316</v>
      </c>
      <c r="J265" s="98">
        <v>1</v>
      </c>
      <c r="K265" s="99">
        <v>2.8</v>
      </c>
      <c r="L265" s="100">
        <v>3.5</v>
      </c>
      <c r="M265" s="100">
        <v>16</v>
      </c>
      <c r="N265" s="101">
        <f t="shared" si="15"/>
        <v>19.5</v>
      </c>
    </row>
    <row r="266" spans="1:14" ht="12" customHeight="1">
      <c r="A266" s="204"/>
      <c r="B266" s="83" t="s">
        <v>317</v>
      </c>
      <c r="C266" s="87">
        <v>1</v>
      </c>
      <c r="D266" s="85"/>
      <c r="E266" s="85"/>
      <c r="F266" s="90"/>
      <c r="H266" s="204"/>
      <c r="I266" s="97" t="s">
        <v>317</v>
      </c>
      <c r="J266" s="98">
        <v>1</v>
      </c>
      <c r="K266" s="99">
        <v>6.5</v>
      </c>
      <c r="L266" s="100">
        <v>8</v>
      </c>
      <c r="M266" s="100">
        <v>16</v>
      </c>
      <c r="N266" s="101">
        <f t="shared" si="15"/>
        <v>24</v>
      </c>
    </row>
    <row r="267" spans="1:14" ht="11.1" customHeight="1">
      <c r="A267" s="104"/>
      <c r="B267" s="105" t="s">
        <v>344</v>
      </c>
      <c r="C267" s="87"/>
      <c r="D267" s="85"/>
      <c r="E267" s="85"/>
      <c r="F267" s="90"/>
      <c r="H267" s="104"/>
      <c r="I267" s="105" t="s">
        <v>344</v>
      </c>
      <c r="J267" s="87">
        <v>1</v>
      </c>
      <c r="K267" s="88">
        <v>5.4</v>
      </c>
      <c r="L267" s="85">
        <v>10</v>
      </c>
      <c r="M267" s="85">
        <v>12</v>
      </c>
      <c r="N267" s="90">
        <f t="shared" si="15"/>
        <v>22</v>
      </c>
    </row>
    <row r="268" spans="1:14" ht="11.1" customHeight="1">
      <c r="A268" s="106"/>
      <c r="B268" s="105" t="s">
        <v>346</v>
      </c>
      <c r="C268" s="87"/>
      <c r="D268" s="85"/>
      <c r="E268" s="85"/>
      <c r="F268" s="90"/>
      <c r="H268" s="104"/>
      <c r="I268" s="105" t="s">
        <v>346</v>
      </c>
      <c r="J268" s="87">
        <v>1</v>
      </c>
      <c r="K268" s="88">
        <v>2.7</v>
      </c>
      <c r="L268" s="85">
        <v>5</v>
      </c>
      <c r="M268" s="85">
        <v>12</v>
      </c>
      <c r="N268" s="90">
        <f>L268+M268</f>
        <v>17</v>
      </c>
    </row>
    <row r="269" spans="1:14" ht="12" customHeight="1">
      <c r="A269" s="104"/>
      <c r="B269" s="105" t="s">
        <v>372</v>
      </c>
      <c r="C269" s="87"/>
      <c r="D269" s="85"/>
      <c r="E269" s="85"/>
      <c r="F269" s="90"/>
      <c r="H269" s="104"/>
      <c r="I269" s="105" t="s">
        <v>381</v>
      </c>
      <c r="J269" s="87">
        <v>1</v>
      </c>
      <c r="K269" s="88"/>
      <c r="L269" s="85">
        <v>12</v>
      </c>
      <c r="M269" s="85">
        <v>12</v>
      </c>
      <c r="N269" s="90">
        <f>L269+M269</f>
        <v>24</v>
      </c>
    </row>
    <row r="270" spans="1:14" ht="12" customHeight="1">
      <c r="A270" s="123"/>
      <c r="B270" s="124"/>
      <c r="C270" s="125"/>
      <c r="D270" s="126"/>
      <c r="E270" s="126"/>
      <c r="F270" s="127"/>
      <c r="H270" s="123"/>
      <c r="I270" s="124"/>
      <c r="J270" s="125"/>
      <c r="K270" s="128"/>
      <c r="L270" s="126"/>
      <c r="M270" s="126"/>
      <c r="N270" s="127"/>
    </row>
    <row r="272" spans="1:14" ht="11.1" customHeight="1">
      <c r="A272" s="207" t="s">
        <v>387</v>
      </c>
      <c r="B272" s="208"/>
      <c r="C272" s="81" t="s">
        <v>299</v>
      </c>
      <c r="D272" s="81" t="s">
        <v>300</v>
      </c>
      <c r="E272" s="81" t="s">
        <v>301</v>
      </c>
      <c r="F272" s="81" t="s">
        <v>302</v>
      </c>
      <c r="H272" s="207" t="s">
        <v>388</v>
      </c>
      <c r="I272" s="208"/>
      <c r="J272" s="81" t="s">
        <v>299</v>
      </c>
      <c r="K272" s="82"/>
      <c r="L272" s="81" t="s">
        <v>300</v>
      </c>
      <c r="M272" s="81" t="s">
        <v>301</v>
      </c>
      <c r="N272" s="81" t="s">
        <v>302</v>
      </c>
    </row>
    <row r="273" spans="1:14" ht="11.1" customHeight="1">
      <c r="A273" s="212" t="s">
        <v>304</v>
      </c>
      <c r="B273" s="83" t="s">
        <v>305</v>
      </c>
      <c r="C273" s="84"/>
      <c r="D273" s="84"/>
      <c r="E273" s="85"/>
      <c r="F273" s="90"/>
      <c r="H273" s="219" t="s">
        <v>304</v>
      </c>
      <c r="I273" s="83" t="s">
        <v>305</v>
      </c>
      <c r="J273" s="84"/>
      <c r="K273" s="86"/>
      <c r="L273" s="84"/>
      <c r="M273" s="85">
        <v>8</v>
      </c>
      <c r="N273" s="90">
        <f>L273+M273</f>
        <v>8</v>
      </c>
    </row>
    <row r="274" spans="1:14" ht="11.1" customHeight="1">
      <c r="A274" s="213"/>
      <c r="B274" s="83" t="s">
        <v>306</v>
      </c>
      <c r="C274" s="84"/>
      <c r="D274" s="84"/>
      <c r="E274" s="85"/>
      <c r="F274" s="90"/>
      <c r="H274" s="220"/>
      <c r="I274" s="83" t="s">
        <v>306</v>
      </c>
      <c r="J274" s="84"/>
      <c r="K274" s="86"/>
      <c r="L274" s="84"/>
      <c r="M274" s="85">
        <v>8</v>
      </c>
      <c r="N274" s="90">
        <f t="shared" ref="N274:N278" si="16">L274+M274</f>
        <v>8</v>
      </c>
    </row>
    <row r="275" spans="1:14" ht="11.1" customHeight="1">
      <c r="A275" s="214"/>
      <c r="B275" s="83" t="s">
        <v>307</v>
      </c>
      <c r="C275" s="84"/>
      <c r="D275" s="84"/>
      <c r="E275" s="85"/>
      <c r="F275" s="90"/>
      <c r="H275" s="221"/>
      <c r="I275" s="83" t="s">
        <v>307</v>
      </c>
      <c r="J275" s="84"/>
      <c r="K275" s="86"/>
      <c r="L275" s="84"/>
      <c r="M275" s="85">
        <v>20</v>
      </c>
      <c r="N275" s="90">
        <f t="shared" si="16"/>
        <v>20</v>
      </c>
    </row>
    <row r="276" spans="1:14" ht="11.1" customHeight="1">
      <c r="A276" s="219" t="s">
        <v>308</v>
      </c>
      <c r="B276" s="83" t="s">
        <v>357</v>
      </c>
      <c r="C276" s="87">
        <v>1</v>
      </c>
      <c r="D276" s="85"/>
      <c r="E276" s="85"/>
      <c r="F276" s="90"/>
      <c r="H276" s="219" t="s">
        <v>308</v>
      </c>
      <c r="I276" s="83" t="s">
        <v>357</v>
      </c>
      <c r="J276" s="87">
        <v>1</v>
      </c>
      <c r="K276" s="88">
        <v>2.4</v>
      </c>
      <c r="L276" s="85">
        <v>4</v>
      </c>
      <c r="M276" s="85">
        <v>10</v>
      </c>
      <c r="N276" s="90">
        <f t="shared" si="16"/>
        <v>14</v>
      </c>
    </row>
    <row r="277" spans="1:14" ht="11.1" customHeight="1">
      <c r="A277" s="220"/>
      <c r="B277" s="83" t="s">
        <v>358</v>
      </c>
      <c r="C277" s="87">
        <v>1</v>
      </c>
      <c r="D277" s="85"/>
      <c r="E277" s="85"/>
      <c r="F277" s="90"/>
      <c r="H277" s="220"/>
      <c r="I277" s="83" t="s">
        <v>358</v>
      </c>
      <c r="J277" s="87">
        <v>1</v>
      </c>
      <c r="K277" s="88">
        <v>1.6</v>
      </c>
      <c r="L277" s="85">
        <v>3</v>
      </c>
      <c r="M277" s="85">
        <v>10</v>
      </c>
      <c r="N277" s="90">
        <f t="shared" si="16"/>
        <v>13</v>
      </c>
    </row>
    <row r="278" spans="1:14" ht="11.1" customHeight="1">
      <c r="A278" s="220"/>
      <c r="B278" s="83" t="s">
        <v>337</v>
      </c>
      <c r="C278" s="87">
        <v>1</v>
      </c>
      <c r="D278" s="85"/>
      <c r="E278" s="85"/>
      <c r="F278" s="90"/>
      <c r="H278" s="220"/>
      <c r="I278" s="89" t="s">
        <v>389</v>
      </c>
      <c r="J278" s="87">
        <v>1</v>
      </c>
      <c r="K278" s="88"/>
      <c r="L278" s="85">
        <v>4</v>
      </c>
      <c r="M278" s="85">
        <v>10</v>
      </c>
      <c r="N278" s="90">
        <f t="shared" si="16"/>
        <v>14</v>
      </c>
    </row>
    <row r="279" spans="1:14" ht="11.1" customHeight="1">
      <c r="A279" s="202" t="s">
        <v>312</v>
      </c>
      <c r="B279" s="102" t="s">
        <v>340</v>
      </c>
      <c r="C279" s="87">
        <v>1</v>
      </c>
      <c r="D279" s="85"/>
      <c r="E279" s="85"/>
      <c r="F279" s="90"/>
      <c r="H279" s="202" t="s">
        <v>312</v>
      </c>
      <c r="I279" s="102" t="s">
        <v>375</v>
      </c>
      <c r="J279" s="87">
        <v>1</v>
      </c>
      <c r="K279" s="88">
        <v>0.6</v>
      </c>
      <c r="L279" s="85">
        <v>2</v>
      </c>
      <c r="M279" s="85">
        <v>14</v>
      </c>
      <c r="N279" s="90">
        <f>L279+M279</f>
        <v>16</v>
      </c>
    </row>
    <row r="280" spans="1:14" ht="11.1" customHeight="1">
      <c r="A280" s="203"/>
      <c r="B280" s="83" t="s">
        <v>343</v>
      </c>
      <c r="C280" s="87">
        <v>1</v>
      </c>
      <c r="D280" s="85"/>
      <c r="E280" s="85"/>
      <c r="F280" s="90"/>
      <c r="H280" s="203"/>
      <c r="I280" s="83" t="s">
        <v>343</v>
      </c>
      <c r="J280" s="87">
        <v>1</v>
      </c>
      <c r="K280" s="88">
        <v>0.6</v>
      </c>
      <c r="L280" s="85">
        <v>2</v>
      </c>
      <c r="M280" s="85">
        <v>16</v>
      </c>
      <c r="N280" s="90">
        <f t="shared" ref="N280:N291" si="17">L280+M280</f>
        <v>18</v>
      </c>
    </row>
    <row r="281" spans="1:14" ht="11.1" customHeight="1">
      <c r="A281" s="203"/>
      <c r="B281" s="83" t="s">
        <v>313</v>
      </c>
      <c r="C281" s="87">
        <v>1</v>
      </c>
      <c r="D281" s="85"/>
      <c r="E281" s="85"/>
      <c r="F281" s="90"/>
      <c r="H281" s="203"/>
      <c r="I281" s="83" t="s">
        <v>313</v>
      </c>
      <c r="J281" s="87">
        <v>1</v>
      </c>
      <c r="K281" s="88"/>
      <c r="L281" s="85">
        <v>7</v>
      </c>
      <c r="M281" s="85">
        <v>14</v>
      </c>
      <c r="N281" s="90">
        <f t="shared" si="17"/>
        <v>21</v>
      </c>
    </row>
    <row r="282" spans="1:14" ht="11.1" customHeight="1">
      <c r="A282" s="203"/>
      <c r="B282" s="83" t="s">
        <v>314</v>
      </c>
      <c r="C282" s="87">
        <v>1</v>
      </c>
      <c r="D282" s="85"/>
      <c r="E282" s="85"/>
      <c r="F282" s="90"/>
      <c r="H282" s="203"/>
      <c r="I282" s="83" t="s">
        <v>314</v>
      </c>
      <c r="J282" s="87">
        <v>1</v>
      </c>
      <c r="K282" s="88">
        <v>1.3</v>
      </c>
      <c r="L282" s="85">
        <v>2</v>
      </c>
      <c r="M282" s="85">
        <v>14</v>
      </c>
      <c r="N282" s="90">
        <f t="shared" si="17"/>
        <v>16</v>
      </c>
    </row>
    <row r="283" spans="1:14" ht="11.1" customHeight="1">
      <c r="A283" s="203"/>
      <c r="B283" s="83" t="s">
        <v>315</v>
      </c>
      <c r="C283" s="87">
        <v>1</v>
      </c>
      <c r="D283" s="85"/>
      <c r="E283" s="85"/>
      <c r="F283" s="90"/>
      <c r="H283" s="203"/>
      <c r="I283" s="83" t="s">
        <v>315</v>
      </c>
      <c r="J283" s="87">
        <v>1</v>
      </c>
      <c r="K283" s="88">
        <v>2.5</v>
      </c>
      <c r="L283" s="85">
        <v>5</v>
      </c>
      <c r="M283" s="85">
        <v>14</v>
      </c>
      <c r="N283" s="90">
        <f t="shared" si="17"/>
        <v>19</v>
      </c>
    </row>
    <row r="284" spans="1:14" ht="11.1" customHeight="1">
      <c r="A284" s="203"/>
      <c r="B284" s="83" t="s">
        <v>362</v>
      </c>
      <c r="C284" s="87">
        <v>1</v>
      </c>
      <c r="D284" s="85"/>
      <c r="E284" s="85"/>
      <c r="F284" s="90"/>
      <c r="H284" s="203"/>
      <c r="I284" s="83" t="s">
        <v>362</v>
      </c>
      <c r="J284" s="87">
        <v>1</v>
      </c>
      <c r="K284" s="88">
        <v>1.1000000000000001</v>
      </c>
      <c r="L284" s="85">
        <v>3</v>
      </c>
      <c r="M284" s="85">
        <v>14</v>
      </c>
      <c r="N284" s="90">
        <f t="shared" si="17"/>
        <v>17</v>
      </c>
    </row>
    <row r="285" spans="1:14" ht="11.1" customHeight="1">
      <c r="A285" s="203"/>
      <c r="B285" s="83" t="s">
        <v>390</v>
      </c>
      <c r="C285" s="87">
        <v>1</v>
      </c>
      <c r="D285" s="85"/>
      <c r="E285" s="85"/>
      <c r="F285" s="90"/>
      <c r="H285" s="203"/>
      <c r="I285" s="83" t="s">
        <v>390</v>
      </c>
      <c r="J285" s="87">
        <v>1</v>
      </c>
      <c r="K285" s="88">
        <v>10.1</v>
      </c>
      <c r="L285" s="85">
        <v>12</v>
      </c>
      <c r="M285" s="85">
        <v>14</v>
      </c>
      <c r="N285" s="90">
        <f t="shared" si="17"/>
        <v>26</v>
      </c>
    </row>
    <row r="286" spans="1:14" ht="11.1" customHeight="1">
      <c r="A286" s="203"/>
      <c r="B286" s="83" t="s">
        <v>391</v>
      </c>
      <c r="C286" s="87"/>
      <c r="D286" s="85"/>
      <c r="E286" s="85"/>
      <c r="F286" s="90"/>
      <c r="H286" s="203"/>
      <c r="I286" s="83" t="s">
        <v>392</v>
      </c>
      <c r="J286" s="87">
        <v>1</v>
      </c>
      <c r="K286" s="88">
        <v>13.4</v>
      </c>
      <c r="L286" s="85">
        <v>15</v>
      </c>
      <c r="M286" s="85">
        <v>14</v>
      </c>
      <c r="N286" s="90">
        <f t="shared" si="17"/>
        <v>29</v>
      </c>
    </row>
    <row r="287" spans="1:14" ht="11.1" customHeight="1">
      <c r="A287" s="203"/>
      <c r="B287" s="83" t="s">
        <v>319</v>
      </c>
      <c r="C287" s="87">
        <v>1</v>
      </c>
      <c r="D287" s="85"/>
      <c r="E287" s="85"/>
      <c r="F287" s="90"/>
      <c r="H287" s="203"/>
      <c r="I287" s="97" t="s">
        <v>319</v>
      </c>
      <c r="J287" s="98">
        <v>1</v>
      </c>
      <c r="K287" s="99"/>
      <c r="L287" s="100">
        <v>2</v>
      </c>
      <c r="M287" s="100">
        <v>14</v>
      </c>
      <c r="N287" s="101">
        <f t="shared" si="17"/>
        <v>16</v>
      </c>
    </row>
    <row r="288" spans="1:14" ht="11.1" customHeight="1">
      <c r="A288" s="203"/>
      <c r="B288" s="83" t="s">
        <v>325</v>
      </c>
      <c r="C288" s="87">
        <v>1</v>
      </c>
      <c r="D288" s="85"/>
      <c r="E288" s="85"/>
      <c r="F288" s="90"/>
      <c r="H288" s="203"/>
      <c r="I288" s="97" t="s">
        <v>325</v>
      </c>
      <c r="J288" s="98">
        <v>1</v>
      </c>
      <c r="K288" s="99"/>
      <c r="L288" s="100">
        <v>8</v>
      </c>
      <c r="M288" s="100">
        <v>16</v>
      </c>
      <c r="N288" s="101">
        <f t="shared" si="17"/>
        <v>24</v>
      </c>
    </row>
    <row r="289" spans="1:14" ht="11.1" customHeight="1">
      <c r="A289" s="203"/>
      <c r="B289" s="83" t="s">
        <v>316</v>
      </c>
      <c r="C289" s="87">
        <v>1</v>
      </c>
      <c r="D289" s="85"/>
      <c r="E289" s="85"/>
      <c r="F289" s="90"/>
      <c r="H289" s="203"/>
      <c r="I289" s="97" t="s">
        <v>316</v>
      </c>
      <c r="J289" s="98">
        <v>1</v>
      </c>
      <c r="K289" s="99">
        <v>2.8</v>
      </c>
      <c r="L289" s="100">
        <v>3.5</v>
      </c>
      <c r="M289" s="100">
        <v>16</v>
      </c>
      <c r="N289" s="101">
        <f t="shared" si="17"/>
        <v>19.5</v>
      </c>
    </row>
    <row r="290" spans="1:14" ht="12" customHeight="1">
      <c r="A290" s="204"/>
      <c r="B290" s="89" t="s">
        <v>393</v>
      </c>
      <c r="C290" s="87">
        <v>1</v>
      </c>
      <c r="D290" s="85"/>
      <c r="E290" s="85"/>
      <c r="F290" s="90"/>
      <c r="H290" s="204"/>
      <c r="I290" s="97" t="s">
        <v>317</v>
      </c>
      <c r="J290" s="98">
        <v>1</v>
      </c>
      <c r="K290" s="99"/>
      <c r="L290" s="100">
        <v>5</v>
      </c>
      <c r="M290" s="100">
        <v>16</v>
      </c>
      <c r="N290" s="101">
        <f t="shared" si="17"/>
        <v>21</v>
      </c>
    </row>
    <row r="291" spans="1:14" ht="11.1" customHeight="1">
      <c r="A291" s="104"/>
      <c r="B291" s="105" t="s">
        <v>344</v>
      </c>
      <c r="C291" s="87"/>
      <c r="D291" s="85"/>
      <c r="E291" s="85"/>
      <c r="F291" s="90"/>
      <c r="H291" s="104"/>
      <c r="I291" s="105" t="s">
        <v>380</v>
      </c>
      <c r="J291" s="87">
        <v>1</v>
      </c>
      <c r="K291" s="88"/>
      <c r="L291" s="85">
        <v>35</v>
      </c>
      <c r="M291" s="85">
        <v>12</v>
      </c>
      <c r="N291" s="90">
        <f t="shared" si="17"/>
        <v>47</v>
      </c>
    </row>
    <row r="292" spans="1:14" ht="11.1" customHeight="1">
      <c r="A292" s="106"/>
      <c r="B292" s="105" t="s">
        <v>394</v>
      </c>
      <c r="C292" s="87"/>
      <c r="D292" s="85"/>
      <c r="E292" s="85"/>
      <c r="F292" s="90"/>
      <c r="H292" s="104"/>
      <c r="I292" s="105" t="s">
        <v>346</v>
      </c>
      <c r="J292" s="87">
        <v>1</v>
      </c>
      <c r="K292" s="88"/>
      <c r="L292" s="85">
        <v>15</v>
      </c>
      <c r="M292" s="85">
        <v>12</v>
      </c>
      <c r="N292" s="90">
        <f>L292+M292</f>
        <v>27</v>
      </c>
    </row>
    <row r="293" spans="1:14" ht="12" customHeight="1">
      <c r="A293" s="104"/>
      <c r="B293" s="105" t="s">
        <v>395</v>
      </c>
      <c r="C293" s="87"/>
      <c r="D293" s="85"/>
      <c r="E293" s="85"/>
      <c r="F293" s="90"/>
      <c r="H293" s="104"/>
      <c r="I293" s="105" t="s">
        <v>381</v>
      </c>
      <c r="J293" s="87">
        <v>1</v>
      </c>
      <c r="K293" s="88"/>
      <c r="L293" s="85">
        <v>12</v>
      </c>
      <c r="M293" s="85">
        <v>12</v>
      </c>
      <c r="N293" s="90">
        <f>L293+M293</f>
        <v>24</v>
      </c>
    </row>
    <row r="296" spans="1:14" ht="11.1" customHeight="1">
      <c r="A296" s="207" t="s">
        <v>396</v>
      </c>
      <c r="B296" s="208"/>
      <c r="C296" s="81" t="s">
        <v>299</v>
      </c>
      <c r="D296" s="81" t="s">
        <v>300</v>
      </c>
      <c r="E296" s="81" t="s">
        <v>301</v>
      </c>
      <c r="F296" s="81" t="s">
        <v>302</v>
      </c>
      <c r="H296" s="207" t="s">
        <v>396</v>
      </c>
      <c r="I296" s="208"/>
      <c r="J296" s="81" t="s">
        <v>299</v>
      </c>
      <c r="K296" s="82"/>
      <c r="L296" s="81" t="s">
        <v>300</v>
      </c>
      <c r="M296" s="81" t="s">
        <v>301</v>
      </c>
      <c r="N296" s="81" t="s">
        <v>302</v>
      </c>
    </row>
    <row r="297" spans="1:14" ht="11.1" customHeight="1">
      <c r="A297" s="212" t="s">
        <v>304</v>
      </c>
      <c r="B297" s="83" t="s">
        <v>305</v>
      </c>
      <c r="C297" s="84"/>
      <c r="D297" s="84"/>
      <c r="E297" s="85"/>
      <c r="F297" s="90"/>
      <c r="H297" s="219" t="s">
        <v>304</v>
      </c>
      <c r="I297" s="83" t="s">
        <v>305</v>
      </c>
      <c r="J297" s="84"/>
      <c r="K297" s="86"/>
      <c r="L297" s="84"/>
      <c r="M297" s="85">
        <v>8</v>
      </c>
      <c r="N297" s="90">
        <f>L297+M297</f>
        <v>8</v>
      </c>
    </row>
    <row r="298" spans="1:14" ht="11.1" customHeight="1">
      <c r="A298" s="213"/>
      <c r="B298" s="83" t="s">
        <v>306</v>
      </c>
      <c r="C298" s="84"/>
      <c r="D298" s="84"/>
      <c r="E298" s="85"/>
      <c r="F298" s="90"/>
      <c r="H298" s="220"/>
      <c r="I298" s="83" t="s">
        <v>306</v>
      </c>
      <c r="J298" s="84"/>
      <c r="K298" s="86"/>
      <c r="L298" s="84"/>
      <c r="M298" s="85">
        <v>8</v>
      </c>
      <c r="N298" s="90">
        <f t="shared" ref="N298:N302" si="18">L298+M298</f>
        <v>8</v>
      </c>
    </row>
    <row r="299" spans="1:14" ht="11.1" customHeight="1">
      <c r="A299" s="214"/>
      <c r="B299" s="83" t="s">
        <v>307</v>
      </c>
      <c r="C299" s="84"/>
      <c r="D299" s="84"/>
      <c r="E299" s="85"/>
      <c r="F299" s="90"/>
      <c r="H299" s="221"/>
      <c r="I299" s="83" t="s">
        <v>307</v>
      </c>
      <c r="J299" s="84"/>
      <c r="K299" s="86"/>
      <c r="L299" s="84"/>
      <c r="M299" s="85">
        <v>20</v>
      </c>
      <c r="N299" s="90">
        <f t="shared" si="18"/>
        <v>20</v>
      </c>
    </row>
    <row r="300" spans="1:14" ht="11.1" customHeight="1">
      <c r="A300" s="219" t="s">
        <v>308</v>
      </c>
      <c r="B300" s="83" t="s">
        <v>357</v>
      </c>
      <c r="C300" s="87">
        <v>1</v>
      </c>
      <c r="D300" s="85"/>
      <c r="E300" s="85"/>
      <c r="F300" s="90"/>
      <c r="H300" s="219" t="s">
        <v>308</v>
      </c>
      <c r="I300" s="83" t="s">
        <v>357</v>
      </c>
      <c r="J300" s="87">
        <v>1</v>
      </c>
      <c r="K300" s="88">
        <v>2.4</v>
      </c>
      <c r="L300" s="85">
        <v>4</v>
      </c>
      <c r="M300" s="85">
        <v>10</v>
      </c>
      <c r="N300" s="90">
        <f t="shared" si="18"/>
        <v>14</v>
      </c>
    </row>
    <row r="301" spans="1:14" ht="11.1" customHeight="1">
      <c r="A301" s="220"/>
      <c r="B301" s="83" t="s">
        <v>358</v>
      </c>
      <c r="C301" s="87">
        <v>1</v>
      </c>
      <c r="D301" s="85"/>
      <c r="E301" s="85"/>
      <c r="F301" s="90"/>
      <c r="H301" s="220"/>
      <c r="I301" s="83" t="s">
        <v>358</v>
      </c>
      <c r="J301" s="87">
        <v>1</v>
      </c>
      <c r="K301" s="88">
        <v>1.6</v>
      </c>
      <c r="L301" s="85">
        <v>3</v>
      </c>
      <c r="M301" s="85">
        <v>10</v>
      </c>
      <c r="N301" s="90">
        <f t="shared" si="18"/>
        <v>13</v>
      </c>
    </row>
    <row r="302" spans="1:14" ht="11.1" customHeight="1">
      <c r="A302" s="220"/>
      <c r="B302" s="83" t="s">
        <v>337</v>
      </c>
      <c r="C302" s="87">
        <v>1</v>
      </c>
      <c r="D302" s="85"/>
      <c r="E302" s="85"/>
      <c r="F302" s="90"/>
      <c r="H302" s="220"/>
      <c r="I302" s="89" t="s">
        <v>397</v>
      </c>
      <c r="J302" s="87">
        <v>1</v>
      </c>
      <c r="K302" s="88"/>
      <c r="L302" s="85">
        <v>4</v>
      </c>
      <c r="M302" s="85">
        <v>10</v>
      </c>
      <c r="N302" s="90">
        <f t="shared" si="18"/>
        <v>14</v>
      </c>
    </row>
    <row r="303" spans="1:14" ht="11.1" customHeight="1">
      <c r="A303" s="202" t="s">
        <v>312</v>
      </c>
      <c r="B303" s="102" t="s">
        <v>340</v>
      </c>
      <c r="C303" s="87">
        <v>1</v>
      </c>
      <c r="D303" s="85"/>
      <c r="E303" s="85"/>
      <c r="F303" s="90"/>
      <c r="H303" s="202" t="s">
        <v>312</v>
      </c>
      <c r="I303" s="102" t="s">
        <v>340</v>
      </c>
      <c r="J303" s="87">
        <v>1</v>
      </c>
      <c r="K303" s="88"/>
      <c r="L303" s="85">
        <v>2</v>
      </c>
      <c r="M303" s="85">
        <v>14</v>
      </c>
      <c r="N303" s="90">
        <f>L303+M303</f>
        <v>16</v>
      </c>
    </row>
    <row r="304" spans="1:14" ht="11.1" customHeight="1">
      <c r="A304" s="203"/>
      <c r="B304" s="83" t="s">
        <v>398</v>
      </c>
      <c r="C304" s="87">
        <v>1</v>
      </c>
      <c r="D304" s="85"/>
      <c r="E304" s="85"/>
      <c r="F304" s="90"/>
      <c r="H304" s="203"/>
      <c r="I304" s="83" t="s">
        <v>343</v>
      </c>
      <c r="J304" s="87">
        <v>1</v>
      </c>
      <c r="K304" s="88"/>
      <c r="L304" s="85">
        <v>3</v>
      </c>
      <c r="M304" s="85">
        <v>16</v>
      </c>
      <c r="N304" s="90">
        <f t="shared" ref="N304:N314" si="19">L304+M304</f>
        <v>19</v>
      </c>
    </row>
    <row r="305" spans="1:14" ht="11.1" customHeight="1">
      <c r="A305" s="203"/>
      <c r="B305" s="83" t="s">
        <v>314</v>
      </c>
      <c r="C305" s="87">
        <v>1</v>
      </c>
      <c r="D305" s="85"/>
      <c r="E305" s="85"/>
      <c r="F305" s="90"/>
      <c r="H305" s="203"/>
      <c r="I305" s="83" t="s">
        <v>314</v>
      </c>
      <c r="J305" s="87">
        <v>1</v>
      </c>
      <c r="K305" s="88">
        <v>1.3</v>
      </c>
      <c r="L305" s="85">
        <v>2</v>
      </c>
      <c r="M305" s="85">
        <v>14</v>
      </c>
      <c r="N305" s="90">
        <f t="shared" si="19"/>
        <v>16</v>
      </c>
    </row>
    <row r="306" spans="1:14" ht="11.1" customHeight="1">
      <c r="A306" s="203"/>
      <c r="B306" s="83" t="s">
        <v>315</v>
      </c>
      <c r="C306" s="87">
        <v>1</v>
      </c>
      <c r="D306" s="85"/>
      <c r="E306" s="85"/>
      <c r="F306" s="90"/>
      <c r="H306" s="203"/>
      <c r="I306" s="83" t="s">
        <v>315</v>
      </c>
      <c r="J306" s="87">
        <v>1</v>
      </c>
      <c r="K306" s="88"/>
      <c r="L306" s="85">
        <v>5</v>
      </c>
      <c r="M306" s="85">
        <v>14</v>
      </c>
      <c r="N306" s="90">
        <f t="shared" si="19"/>
        <v>19</v>
      </c>
    </row>
    <row r="307" spans="1:14" ht="11.1" customHeight="1">
      <c r="A307" s="203"/>
      <c r="B307" s="83" t="s">
        <v>362</v>
      </c>
      <c r="C307" s="87">
        <v>1</v>
      </c>
      <c r="D307" s="85"/>
      <c r="E307" s="85"/>
      <c r="F307" s="90"/>
      <c r="H307" s="203"/>
      <c r="I307" s="83" t="s">
        <v>362</v>
      </c>
      <c r="J307" s="87">
        <v>1</v>
      </c>
      <c r="K307" s="88">
        <v>1.1000000000000001</v>
      </c>
      <c r="L307" s="85">
        <v>3</v>
      </c>
      <c r="M307" s="85">
        <v>14</v>
      </c>
      <c r="N307" s="90">
        <f t="shared" si="19"/>
        <v>17</v>
      </c>
    </row>
    <row r="308" spans="1:14" ht="11.1" customHeight="1">
      <c r="A308" s="203"/>
      <c r="B308" s="83"/>
      <c r="C308" s="87"/>
      <c r="D308" s="85"/>
      <c r="E308" s="85"/>
      <c r="F308" s="90"/>
      <c r="H308" s="203"/>
      <c r="I308" s="83" t="s">
        <v>399</v>
      </c>
      <c r="J308" s="87">
        <v>1</v>
      </c>
      <c r="K308" s="88">
        <v>13.4</v>
      </c>
      <c r="L308" s="85">
        <v>15</v>
      </c>
      <c r="M308" s="85">
        <v>14</v>
      </c>
      <c r="N308" s="90">
        <f t="shared" si="19"/>
        <v>29</v>
      </c>
    </row>
    <row r="309" spans="1:14" ht="12" customHeight="1">
      <c r="A309" s="203"/>
      <c r="B309" s="83" t="s">
        <v>386</v>
      </c>
      <c r="C309" s="87">
        <v>1</v>
      </c>
      <c r="D309" s="85"/>
      <c r="E309" s="85"/>
      <c r="F309" s="90"/>
      <c r="H309" s="203"/>
      <c r="I309" s="83" t="s">
        <v>400</v>
      </c>
      <c r="J309" s="87">
        <v>1</v>
      </c>
      <c r="K309" s="88">
        <v>19.3</v>
      </c>
      <c r="L309" s="85">
        <v>22</v>
      </c>
      <c r="M309" s="85">
        <v>16</v>
      </c>
      <c r="N309" s="90">
        <f t="shared" si="19"/>
        <v>38</v>
      </c>
    </row>
    <row r="310" spans="1:14" ht="11.25" customHeight="1">
      <c r="A310" s="203"/>
      <c r="B310" s="83" t="s">
        <v>319</v>
      </c>
      <c r="C310" s="87">
        <v>1</v>
      </c>
      <c r="D310" s="85"/>
      <c r="E310" s="85"/>
      <c r="F310" s="90"/>
      <c r="H310" s="203"/>
      <c r="I310" s="97" t="s">
        <v>319</v>
      </c>
      <c r="J310" s="98">
        <v>1</v>
      </c>
      <c r="K310" s="99"/>
      <c r="L310" s="100">
        <v>2</v>
      </c>
      <c r="M310" s="100">
        <v>14</v>
      </c>
      <c r="N310" s="101">
        <f t="shared" si="19"/>
        <v>16</v>
      </c>
    </row>
    <row r="311" spans="1:14" ht="11.25" customHeight="1">
      <c r="A311" s="203"/>
      <c r="B311" s="83" t="s">
        <v>325</v>
      </c>
      <c r="C311" s="87">
        <v>1</v>
      </c>
      <c r="D311" s="85"/>
      <c r="E311" s="85"/>
      <c r="F311" s="90"/>
      <c r="H311" s="203"/>
      <c r="I311" s="97" t="s">
        <v>325</v>
      </c>
      <c r="J311" s="98">
        <v>1</v>
      </c>
      <c r="K311" s="99"/>
      <c r="L311" s="100">
        <v>9</v>
      </c>
      <c r="M311" s="100">
        <v>16</v>
      </c>
      <c r="N311" s="101">
        <f t="shared" si="19"/>
        <v>25</v>
      </c>
    </row>
    <row r="312" spans="1:14" ht="11.1" customHeight="1">
      <c r="A312" s="203"/>
      <c r="B312" s="83" t="s">
        <v>316</v>
      </c>
      <c r="C312" s="87">
        <v>1</v>
      </c>
      <c r="D312" s="85"/>
      <c r="E312" s="85"/>
      <c r="F312" s="90"/>
      <c r="H312" s="203"/>
      <c r="I312" s="97" t="s">
        <v>316</v>
      </c>
      <c r="J312" s="98">
        <v>1</v>
      </c>
      <c r="K312" s="99">
        <v>2.8</v>
      </c>
      <c r="L312" s="100">
        <v>3.5</v>
      </c>
      <c r="M312" s="100">
        <v>16</v>
      </c>
      <c r="N312" s="101">
        <f t="shared" si="19"/>
        <v>19.5</v>
      </c>
    </row>
    <row r="313" spans="1:14" ht="12" customHeight="1">
      <c r="A313" s="204"/>
      <c r="B313" s="83" t="s">
        <v>317</v>
      </c>
      <c r="C313" s="87">
        <v>1</v>
      </c>
      <c r="D313" s="85"/>
      <c r="E313" s="85"/>
      <c r="F313" s="90"/>
      <c r="H313" s="204"/>
      <c r="I313" s="97" t="s">
        <v>317</v>
      </c>
      <c r="J313" s="98">
        <v>1</v>
      </c>
      <c r="K313" s="99"/>
      <c r="L313" s="100">
        <v>20</v>
      </c>
      <c r="M313" s="100">
        <v>16</v>
      </c>
      <c r="N313" s="101">
        <f t="shared" si="19"/>
        <v>36</v>
      </c>
    </row>
    <row r="314" spans="1:14" ht="11.1" customHeight="1">
      <c r="A314" s="104"/>
      <c r="B314" s="105" t="s">
        <v>401</v>
      </c>
      <c r="C314" s="87"/>
      <c r="D314" s="85"/>
      <c r="E314" s="85"/>
      <c r="F314" s="90"/>
      <c r="H314" s="104"/>
      <c r="I314" s="105" t="s">
        <v>344</v>
      </c>
      <c r="J314" s="87">
        <v>1</v>
      </c>
      <c r="K314" s="88"/>
      <c r="L314" s="85">
        <v>55</v>
      </c>
      <c r="M314" s="85">
        <v>12</v>
      </c>
      <c r="N314" s="90">
        <f t="shared" si="19"/>
        <v>67</v>
      </c>
    </row>
    <row r="315" spans="1:14" ht="11.1" customHeight="1">
      <c r="A315" s="106"/>
      <c r="B315" s="105" t="s">
        <v>346</v>
      </c>
      <c r="C315" s="87"/>
      <c r="D315" s="85"/>
      <c r="E315" s="85"/>
      <c r="F315" s="90"/>
      <c r="H315" s="104"/>
      <c r="I315" s="105" t="s">
        <v>353</v>
      </c>
      <c r="J315" s="87">
        <v>1</v>
      </c>
      <c r="K315" s="88"/>
      <c r="L315" s="85">
        <v>35</v>
      </c>
      <c r="M315" s="85">
        <v>12</v>
      </c>
      <c r="N315" s="90">
        <f>L315+M315</f>
        <v>47</v>
      </c>
    </row>
    <row r="316" spans="1:14" ht="12" customHeight="1">
      <c r="A316" s="104"/>
      <c r="B316" s="105" t="s">
        <v>372</v>
      </c>
      <c r="C316" s="87"/>
      <c r="D316" s="85"/>
      <c r="E316" s="85"/>
      <c r="F316" s="90"/>
      <c r="H316" s="104"/>
      <c r="I316" s="105" t="s">
        <v>381</v>
      </c>
      <c r="J316" s="87">
        <v>1</v>
      </c>
      <c r="K316" s="88"/>
      <c r="L316" s="85">
        <v>30</v>
      </c>
      <c r="M316" s="85">
        <v>12</v>
      </c>
      <c r="N316" s="90">
        <f>L316+M316</f>
        <v>42</v>
      </c>
    </row>
    <row r="319" spans="1:14" ht="11.1" customHeight="1">
      <c r="A319" s="207" t="s">
        <v>443</v>
      </c>
      <c r="B319" s="208"/>
      <c r="C319" s="81" t="s">
        <v>299</v>
      </c>
      <c r="D319" s="81" t="s">
        <v>300</v>
      </c>
      <c r="E319" s="81" t="s">
        <v>301</v>
      </c>
      <c r="F319" s="81" t="s">
        <v>302</v>
      </c>
      <c r="H319" s="207" t="s">
        <v>443</v>
      </c>
      <c r="I319" s="208"/>
      <c r="J319" s="81" t="s">
        <v>299</v>
      </c>
      <c r="K319" s="82"/>
      <c r="L319" s="81" t="s">
        <v>300</v>
      </c>
      <c r="M319" s="81" t="s">
        <v>301</v>
      </c>
      <c r="N319" s="81" t="s">
        <v>302</v>
      </c>
    </row>
    <row r="320" spans="1:14" ht="11.1" customHeight="1">
      <c r="A320" s="209" t="s">
        <v>304</v>
      </c>
      <c r="B320" s="83" t="s">
        <v>305</v>
      </c>
      <c r="C320" s="84"/>
      <c r="D320" s="84"/>
      <c r="E320" s="85"/>
      <c r="F320" s="90"/>
      <c r="H320" s="209" t="s">
        <v>304</v>
      </c>
      <c r="I320" s="83" t="s">
        <v>305</v>
      </c>
      <c r="J320" s="84"/>
      <c r="K320" s="86"/>
      <c r="L320" s="84"/>
      <c r="M320" s="85">
        <v>8</v>
      </c>
      <c r="N320" s="90">
        <f>L320+M320</f>
        <v>8</v>
      </c>
    </row>
    <row r="321" spans="1:14" ht="11.1" customHeight="1">
      <c r="A321" s="210"/>
      <c r="B321" s="83" t="s">
        <v>306</v>
      </c>
      <c r="C321" s="84"/>
      <c r="D321" s="84"/>
      <c r="E321" s="85"/>
      <c r="F321" s="90"/>
      <c r="H321" s="210"/>
      <c r="I321" s="83" t="s">
        <v>306</v>
      </c>
      <c r="J321" s="84"/>
      <c r="K321" s="86"/>
      <c r="L321" s="84"/>
      <c r="M321" s="85">
        <v>8</v>
      </c>
      <c r="N321" s="90">
        <f t="shared" ref="N321:N331" si="20">L321+M321</f>
        <v>8</v>
      </c>
    </row>
    <row r="322" spans="1:14" ht="11.1" customHeight="1">
      <c r="A322" s="211"/>
      <c r="B322" s="83" t="s">
        <v>307</v>
      </c>
      <c r="C322" s="84"/>
      <c r="D322" s="84"/>
      <c r="E322" s="85"/>
      <c r="F322" s="90"/>
      <c r="H322" s="211"/>
      <c r="I322" s="83" t="s">
        <v>307</v>
      </c>
      <c r="J322" s="84"/>
      <c r="K322" s="86"/>
      <c r="L322" s="84"/>
      <c r="M322" s="85">
        <v>20</v>
      </c>
      <c r="N322" s="90">
        <f t="shared" si="20"/>
        <v>20</v>
      </c>
    </row>
    <row r="323" spans="1:14" ht="11.1" customHeight="1">
      <c r="A323" s="212" t="s">
        <v>308</v>
      </c>
      <c r="B323" s="83" t="s">
        <v>309</v>
      </c>
      <c r="C323" s="87">
        <v>1</v>
      </c>
      <c r="D323" s="85"/>
      <c r="E323" s="85"/>
      <c r="F323" s="90"/>
      <c r="H323" s="212" t="s">
        <v>308</v>
      </c>
      <c r="I323" s="83" t="s">
        <v>309</v>
      </c>
      <c r="J323" s="87">
        <v>1</v>
      </c>
      <c r="K323" s="88"/>
      <c r="L323" s="85">
        <v>6</v>
      </c>
      <c r="M323" s="85">
        <v>8</v>
      </c>
      <c r="N323" s="90">
        <f t="shared" si="20"/>
        <v>14</v>
      </c>
    </row>
    <row r="324" spans="1:14" ht="11.1" customHeight="1">
      <c r="A324" s="213"/>
      <c r="B324" s="83" t="s">
        <v>310</v>
      </c>
      <c r="C324" s="87">
        <v>1</v>
      </c>
      <c r="D324" s="85"/>
      <c r="E324" s="85"/>
      <c r="F324" s="90"/>
      <c r="H324" s="213"/>
      <c r="I324" s="97" t="s">
        <v>310</v>
      </c>
      <c r="J324" s="98">
        <v>1</v>
      </c>
      <c r="K324" s="99"/>
      <c r="L324" s="100">
        <v>5</v>
      </c>
      <c r="M324" s="100">
        <v>8</v>
      </c>
      <c r="N324" s="101">
        <f t="shared" si="20"/>
        <v>13</v>
      </c>
    </row>
    <row r="325" spans="1:14" ht="11.1" customHeight="1">
      <c r="A325" s="213"/>
      <c r="B325" s="83" t="s">
        <v>311</v>
      </c>
      <c r="C325" s="87">
        <v>1</v>
      </c>
      <c r="D325" s="85"/>
      <c r="E325" s="85"/>
      <c r="F325" s="90"/>
      <c r="H325" s="213"/>
      <c r="I325" s="97" t="s">
        <v>311</v>
      </c>
      <c r="J325" s="98">
        <v>1</v>
      </c>
      <c r="K325" s="99"/>
      <c r="L325" s="100">
        <v>4</v>
      </c>
      <c r="M325" s="100">
        <v>8</v>
      </c>
      <c r="N325" s="101">
        <f t="shared" si="20"/>
        <v>12</v>
      </c>
    </row>
    <row r="326" spans="1:14" ht="11.1" customHeight="1">
      <c r="A326" s="213"/>
      <c r="B326" s="83" t="s">
        <v>336</v>
      </c>
      <c r="C326" s="87">
        <v>1</v>
      </c>
      <c r="D326" s="85"/>
      <c r="E326" s="85"/>
      <c r="F326" s="90"/>
      <c r="H326" s="213"/>
      <c r="I326" s="97" t="s">
        <v>336</v>
      </c>
      <c r="J326" s="98">
        <v>1</v>
      </c>
      <c r="K326" s="99"/>
      <c r="L326" s="100">
        <v>4</v>
      </c>
      <c r="M326" s="100">
        <v>8</v>
      </c>
      <c r="N326" s="101">
        <f t="shared" si="20"/>
        <v>12</v>
      </c>
    </row>
    <row r="327" spans="1:14" ht="11.1" customHeight="1">
      <c r="A327" s="214"/>
      <c r="B327" s="83" t="s">
        <v>337</v>
      </c>
      <c r="C327" s="87">
        <v>1</v>
      </c>
      <c r="D327" s="85"/>
      <c r="E327" s="85"/>
      <c r="F327" s="90"/>
      <c r="H327" s="214"/>
      <c r="I327" s="97" t="s">
        <v>337</v>
      </c>
      <c r="J327" s="98">
        <v>1</v>
      </c>
      <c r="K327" s="99"/>
      <c r="L327" s="100">
        <v>3</v>
      </c>
      <c r="M327" s="100">
        <v>8</v>
      </c>
      <c r="N327" s="101">
        <f t="shared" si="20"/>
        <v>11</v>
      </c>
    </row>
    <row r="328" spans="1:14" ht="11.1" customHeight="1">
      <c r="A328" s="202" t="s">
        <v>312</v>
      </c>
      <c r="B328" s="89" t="s">
        <v>351</v>
      </c>
      <c r="C328" s="87">
        <v>1</v>
      </c>
      <c r="D328" s="85"/>
      <c r="E328" s="85"/>
      <c r="F328" s="90"/>
      <c r="H328" s="202" t="s">
        <v>312</v>
      </c>
      <c r="I328" s="103" t="s">
        <v>352</v>
      </c>
      <c r="J328" s="98">
        <v>1</v>
      </c>
      <c r="K328" s="99"/>
      <c r="L328" s="100">
        <v>10</v>
      </c>
      <c r="M328" s="100">
        <v>14</v>
      </c>
      <c r="N328" s="101">
        <f t="shared" si="20"/>
        <v>24</v>
      </c>
    </row>
    <row r="329" spans="1:14" ht="11.1" customHeight="1">
      <c r="A329" s="203"/>
      <c r="B329" s="83" t="s">
        <v>314</v>
      </c>
      <c r="C329" s="87">
        <v>1</v>
      </c>
      <c r="D329" s="85"/>
      <c r="E329" s="85"/>
      <c r="F329" s="90"/>
      <c r="H329" s="203"/>
      <c r="I329" s="97" t="s">
        <v>314</v>
      </c>
      <c r="J329" s="98">
        <v>1</v>
      </c>
      <c r="K329" s="99"/>
      <c r="L329" s="100">
        <v>4</v>
      </c>
      <c r="M329" s="100">
        <v>14</v>
      </c>
      <c r="N329" s="101">
        <f t="shared" si="20"/>
        <v>18</v>
      </c>
    </row>
    <row r="330" spans="1:14" ht="11.1" customHeight="1">
      <c r="A330" s="203"/>
      <c r="B330" s="83" t="s">
        <v>315</v>
      </c>
      <c r="C330" s="87">
        <v>1</v>
      </c>
      <c r="D330" s="85"/>
      <c r="E330" s="85"/>
      <c r="F330" s="90"/>
      <c r="H330" s="203"/>
      <c r="I330" s="97" t="s">
        <v>315</v>
      </c>
      <c r="J330" s="98">
        <v>1</v>
      </c>
      <c r="K330" s="99"/>
      <c r="L330" s="100">
        <v>8</v>
      </c>
      <c r="M330" s="100">
        <v>14</v>
      </c>
      <c r="N330" s="101">
        <f t="shared" si="20"/>
        <v>22</v>
      </c>
    </row>
    <row r="331" spans="1:14" ht="11.1" customHeight="1">
      <c r="A331" s="203"/>
      <c r="B331" s="83" t="s">
        <v>339</v>
      </c>
      <c r="C331" s="87">
        <v>1</v>
      </c>
      <c r="D331" s="85"/>
      <c r="E331" s="85"/>
      <c r="F331" s="90"/>
      <c r="H331" s="203"/>
      <c r="I331" s="97" t="s">
        <v>339</v>
      </c>
      <c r="J331" s="98">
        <v>1</v>
      </c>
      <c r="K331" s="99"/>
      <c r="L331" s="100">
        <v>4</v>
      </c>
      <c r="M331" s="100">
        <v>14</v>
      </c>
      <c r="N331" s="101">
        <f t="shared" si="20"/>
        <v>18</v>
      </c>
    </row>
    <row r="332" spans="1:14" ht="11.1" customHeight="1">
      <c r="A332" s="203"/>
      <c r="B332" s="102" t="s">
        <v>340</v>
      </c>
      <c r="C332" s="87"/>
      <c r="D332" s="85"/>
      <c r="E332" s="85"/>
      <c r="F332" s="90"/>
      <c r="H332" s="203"/>
      <c r="I332" s="102" t="s">
        <v>340</v>
      </c>
      <c r="J332" s="98">
        <v>1</v>
      </c>
      <c r="K332" s="99"/>
      <c r="L332" s="100">
        <v>2</v>
      </c>
      <c r="M332" s="100">
        <v>14</v>
      </c>
      <c r="N332" s="101">
        <f>L332+M332</f>
        <v>16</v>
      </c>
    </row>
    <row r="333" spans="1:14" ht="11.1" customHeight="1">
      <c r="A333" s="203"/>
      <c r="B333" s="83" t="s">
        <v>341</v>
      </c>
      <c r="C333" s="87">
        <v>1</v>
      </c>
      <c r="D333" s="85"/>
      <c r="E333" s="85"/>
      <c r="F333" s="90"/>
      <c r="H333" s="203"/>
      <c r="I333" s="97" t="s">
        <v>341</v>
      </c>
      <c r="J333" s="98">
        <v>1</v>
      </c>
      <c r="K333" s="99"/>
      <c r="L333" s="100">
        <v>16</v>
      </c>
      <c r="M333" s="100">
        <v>14</v>
      </c>
      <c r="N333" s="101">
        <f t="shared" ref="N333:N340" si="21">L333+M333</f>
        <v>30</v>
      </c>
    </row>
    <row r="334" spans="1:14" ht="11.1" customHeight="1">
      <c r="A334" s="203"/>
      <c r="B334" s="83" t="s">
        <v>328</v>
      </c>
      <c r="C334" s="87">
        <v>1</v>
      </c>
      <c r="D334" s="85"/>
      <c r="E334" s="85"/>
      <c r="F334" s="90"/>
      <c r="H334" s="203"/>
      <c r="I334" s="97" t="s">
        <v>328</v>
      </c>
      <c r="J334" s="98">
        <v>1</v>
      </c>
      <c r="K334" s="99"/>
      <c r="L334" s="100">
        <v>4</v>
      </c>
      <c r="M334" s="100">
        <v>14</v>
      </c>
      <c r="N334" s="101">
        <f t="shared" si="21"/>
        <v>18</v>
      </c>
    </row>
    <row r="335" spans="1:14" ht="11.1" customHeight="1">
      <c r="A335" s="203"/>
      <c r="B335" s="83" t="s">
        <v>342</v>
      </c>
      <c r="C335" s="87">
        <v>1</v>
      </c>
      <c r="D335" s="85"/>
      <c r="E335" s="85"/>
      <c r="F335" s="90"/>
      <c r="H335" s="203"/>
      <c r="I335" s="103" t="s">
        <v>343</v>
      </c>
      <c r="J335" s="98">
        <v>1</v>
      </c>
      <c r="K335" s="99"/>
      <c r="L335" s="100">
        <v>3</v>
      </c>
      <c r="M335" s="100">
        <v>16</v>
      </c>
      <c r="N335" s="101">
        <f t="shared" si="21"/>
        <v>19</v>
      </c>
    </row>
    <row r="336" spans="1:14" ht="11.1" customHeight="1">
      <c r="A336" s="203"/>
      <c r="B336" s="83" t="s">
        <v>330</v>
      </c>
      <c r="C336" s="87">
        <v>1</v>
      </c>
      <c r="D336" s="85"/>
      <c r="E336" s="85"/>
      <c r="F336" s="90"/>
      <c r="H336" s="203"/>
      <c r="I336" s="97" t="s">
        <v>330</v>
      </c>
      <c r="J336" s="98">
        <v>1</v>
      </c>
      <c r="K336" s="99"/>
      <c r="L336" s="100">
        <v>12</v>
      </c>
      <c r="M336" s="100">
        <v>14</v>
      </c>
      <c r="N336" s="101">
        <f t="shared" si="21"/>
        <v>26</v>
      </c>
    </row>
    <row r="337" spans="1:14" ht="11.1" customHeight="1">
      <c r="A337" s="203"/>
      <c r="B337" s="83" t="s">
        <v>325</v>
      </c>
      <c r="C337" s="87">
        <v>1</v>
      </c>
      <c r="D337" s="85"/>
      <c r="E337" s="85"/>
      <c r="F337" s="90"/>
      <c r="H337" s="203"/>
      <c r="I337" s="97" t="s">
        <v>325</v>
      </c>
      <c r="J337" s="98">
        <v>1</v>
      </c>
      <c r="K337" s="99"/>
      <c r="L337" s="100">
        <v>8</v>
      </c>
      <c r="M337" s="100">
        <v>16</v>
      </c>
      <c r="N337" s="101">
        <f t="shared" si="21"/>
        <v>24</v>
      </c>
    </row>
    <row r="338" spans="1:14" ht="11.1" customHeight="1">
      <c r="A338" s="203"/>
      <c r="B338" s="83" t="s">
        <v>316</v>
      </c>
      <c r="C338" s="87">
        <v>1</v>
      </c>
      <c r="D338" s="85"/>
      <c r="E338" s="85"/>
      <c r="F338" s="90"/>
      <c r="H338" s="203"/>
      <c r="I338" s="97" t="s">
        <v>316</v>
      </c>
      <c r="J338" s="98">
        <v>1</v>
      </c>
      <c r="K338" s="99"/>
      <c r="L338" s="100">
        <v>7</v>
      </c>
      <c r="M338" s="100">
        <v>16</v>
      </c>
      <c r="N338" s="101">
        <f t="shared" si="21"/>
        <v>23</v>
      </c>
    </row>
    <row r="339" spans="1:14" ht="11.1" customHeight="1">
      <c r="A339" s="204"/>
      <c r="B339" s="83" t="s">
        <v>317</v>
      </c>
      <c r="C339" s="87">
        <v>1</v>
      </c>
      <c r="D339" s="85"/>
      <c r="E339" s="85"/>
      <c r="F339" s="90"/>
      <c r="H339" s="204"/>
      <c r="I339" s="97" t="s">
        <v>317</v>
      </c>
      <c r="J339" s="98">
        <v>1</v>
      </c>
      <c r="K339" s="99"/>
      <c r="L339" s="100">
        <v>20</v>
      </c>
      <c r="M339" s="100">
        <v>16</v>
      </c>
      <c r="N339" s="101">
        <f t="shared" si="21"/>
        <v>36</v>
      </c>
    </row>
    <row r="340" spans="1:14" ht="11.1" customHeight="1">
      <c r="A340" s="104"/>
      <c r="B340" s="105" t="s">
        <v>344</v>
      </c>
      <c r="C340" s="87"/>
      <c r="D340" s="85"/>
      <c r="E340" s="85"/>
      <c r="F340" s="90"/>
      <c r="H340" s="104"/>
      <c r="I340" s="105" t="s">
        <v>344</v>
      </c>
      <c r="J340" s="98">
        <v>1</v>
      </c>
      <c r="K340" s="99"/>
      <c r="L340" s="100">
        <v>36</v>
      </c>
      <c r="M340" s="100">
        <v>12</v>
      </c>
      <c r="N340" s="101">
        <f t="shared" si="21"/>
        <v>48</v>
      </c>
    </row>
    <row r="341" spans="1:14" ht="11.1" customHeight="1">
      <c r="A341" s="106"/>
      <c r="B341" s="105" t="s">
        <v>346</v>
      </c>
      <c r="C341" s="87"/>
      <c r="D341" s="85"/>
      <c r="E341" s="85"/>
      <c r="F341" s="90"/>
      <c r="H341" s="104"/>
      <c r="I341" s="105" t="s">
        <v>353</v>
      </c>
      <c r="J341" s="98">
        <v>1</v>
      </c>
      <c r="K341" s="99"/>
      <c r="L341" s="100">
        <v>30</v>
      </c>
      <c r="M341" s="100">
        <v>12</v>
      </c>
      <c r="N341" s="101">
        <f>L341+M341</f>
        <v>42</v>
      </c>
    </row>
    <row r="342" spans="1:14" ht="11.1" customHeight="1">
      <c r="A342" s="106"/>
      <c r="B342" s="105" t="s">
        <v>348</v>
      </c>
      <c r="C342" s="87"/>
      <c r="D342" s="85"/>
      <c r="E342" s="85"/>
      <c r="F342" s="90"/>
      <c r="H342" s="104"/>
      <c r="I342" s="105" t="s">
        <v>348</v>
      </c>
      <c r="J342" s="87">
        <v>1</v>
      </c>
      <c r="K342" s="88"/>
      <c r="L342" s="85">
        <v>25</v>
      </c>
      <c r="M342" s="85">
        <v>12</v>
      </c>
      <c r="N342" s="90">
        <f t="shared" ref="N342:N344" si="22">L342+M342</f>
        <v>37</v>
      </c>
    </row>
    <row r="343" spans="1:14" ht="11.1" customHeight="1">
      <c r="A343" s="106"/>
      <c r="B343" s="107" t="s">
        <v>287</v>
      </c>
      <c r="C343" s="87"/>
      <c r="D343" s="85"/>
      <c r="E343" s="85"/>
      <c r="F343" s="90"/>
      <c r="H343" s="104"/>
      <c r="I343" s="107" t="s">
        <v>497</v>
      </c>
      <c r="J343" s="87">
        <v>1</v>
      </c>
      <c r="K343" s="88"/>
      <c r="L343" s="85">
        <v>40</v>
      </c>
      <c r="M343" s="85">
        <v>12</v>
      </c>
      <c r="N343" s="90">
        <f t="shared" si="22"/>
        <v>52</v>
      </c>
    </row>
    <row r="344" spans="1:14" ht="11.1" customHeight="1">
      <c r="A344" s="106"/>
      <c r="B344" s="108" t="s">
        <v>354</v>
      </c>
      <c r="C344" s="87"/>
      <c r="D344" s="85"/>
      <c r="E344" s="85"/>
      <c r="F344" s="90"/>
      <c r="G344" s="109"/>
      <c r="H344" s="104"/>
      <c r="I344" s="108" t="s">
        <v>355</v>
      </c>
      <c r="J344" s="87">
        <v>1</v>
      </c>
      <c r="K344" s="88"/>
      <c r="L344" s="85">
        <v>4</v>
      </c>
      <c r="M344" s="85">
        <v>12</v>
      </c>
      <c r="N344" s="90">
        <f t="shared" si="22"/>
        <v>16</v>
      </c>
    </row>
    <row r="347" spans="1:14">
      <c r="G347" s="78">
        <v>650</v>
      </c>
      <c r="H347" s="207" t="s">
        <v>407</v>
      </c>
      <c r="I347" s="208"/>
      <c r="J347" s="81" t="s">
        <v>299</v>
      </c>
      <c r="K347" s="82"/>
      <c r="L347" s="81" t="s">
        <v>300</v>
      </c>
      <c r="M347" s="81" t="s">
        <v>301</v>
      </c>
      <c r="N347" s="81" t="s">
        <v>302</v>
      </c>
    </row>
    <row r="348" spans="1:14">
      <c r="G348" s="78">
        <v>430</v>
      </c>
      <c r="H348" s="215" t="s">
        <v>408</v>
      </c>
      <c r="I348" s="216"/>
      <c r="J348" s="87">
        <v>1</v>
      </c>
      <c r="K348" s="86"/>
      <c r="L348" s="85">
        <v>5</v>
      </c>
      <c r="M348" s="85">
        <v>8</v>
      </c>
      <c r="N348" s="90">
        <f>L348+M348</f>
        <v>13</v>
      </c>
    </row>
    <row r="349" spans="1:14">
      <c r="G349" s="78">
        <v>470</v>
      </c>
      <c r="H349" s="215" t="s">
        <v>403</v>
      </c>
      <c r="I349" s="216"/>
      <c r="J349" s="87">
        <v>1</v>
      </c>
      <c r="K349" s="86"/>
      <c r="L349" s="85">
        <v>4</v>
      </c>
      <c r="M349" s="85">
        <v>8</v>
      </c>
      <c r="N349" s="90">
        <f t="shared" ref="N349:N350" si="23">L349+M349</f>
        <v>12</v>
      </c>
    </row>
    <row r="350" spans="1:14">
      <c r="G350" s="78">
        <v>550</v>
      </c>
      <c r="H350" s="215" t="s">
        <v>404</v>
      </c>
      <c r="I350" s="216"/>
      <c r="J350" s="87">
        <v>1</v>
      </c>
      <c r="K350" s="86"/>
      <c r="L350" s="85">
        <v>13.5</v>
      </c>
      <c r="M350" s="85">
        <v>8</v>
      </c>
      <c r="N350" s="90">
        <f t="shared" si="23"/>
        <v>21.5</v>
      </c>
    </row>
    <row r="351" spans="1:14">
      <c r="H351" s="217" t="s">
        <v>498</v>
      </c>
      <c r="I351" s="218"/>
      <c r="J351" s="87">
        <v>1</v>
      </c>
      <c r="K351" s="88" t="s">
        <v>409</v>
      </c>
      <c r="L351" s="85">
        <v>33</v>
      </c>
      <c r="M351" s="85" t="s">
        <v>410</v>
      </c>
      <c r="N351" s="90" t="s">
        <v>406</v>
      </c>
    </row>
    <row r="354" spans="7:14">
      <c r="G354" s="78">
        <v>590</v>
      </c>
      <c r="H354" s="207" t="s">
        <v>411</v>
      </c>
      <c r="I354" s="208"/>
      <c r="J354" s="81" t="s">
        <v>299</v>
      </c>
      <c r="K354" s="82"/>
      <c r="L354" s="81" t="s">
        <v>300</v>
      </c>
      <c r="M354" s="81" t="s">
        <v>301</v>
      </c>
      <c r="N354" s="81" t="s">
        <v>302</v>
      </c>
    </row>
    <row r="355" spans="7:14">
      <c r="G355" s="78" t="s">
        <v>430</v>
      </c>
      <c r="H355" s="215" t="s">
        <v>408</v>
      </c>
      <c r="I355" s="216"/>
      <c r="J355" s="87">
        <v>1</v>
      </c>
      <c r="K355" s="86"/>
      <c r="L355" s="85">
        <v>5</v>
      </c>
      <c r="M355" s="85">
        <v>8</v>
      </c>
      <c r="N355" s="90">
        <f>L355+M355</f>
        <v>13</v>
      </c>
    </row>
    <row r="356" spans="7:14">
      <c r="H356" s="215" t="s">
        <v>412</v>
      </c>
      <c r="I356" s="216"/>
      <c r="J356" s="87">
        <v>1</v>
      </c>
      <c r="K356" s="86"/>
      <c r="L356" s="85">
        <v>5</v>
      </c>
      <c r="M356" s="85">
        <v>8</v>
      </c>
      <c r="N356" s="90">
        <f t="shared" ref="N356:N357" si="24">L356+M356</f>
        <v>13</v>
      </c>
    </row>
    <row r="357" spans="7:14">
      <c r="H357" s="215" t="s">
        <v>413</v>
      </c>
      <c r="I357" s="216"/>
      <c r="J357" s="87">
        <v>1</v>
      </c>
      <c r="K357" s="86"/>
      <c r="L357" s="85">
        <v>15</v>
      </c>
      <c r="M357" s="85">
        <v>8</v>
      </c>
      <c r="N357" s="90">
        <f t="shared" si="24"/>
        <v>23</v>
      </c>
    </row>
    <row r="358" spans="7:14">
      <c r="H358" s="217" t="s">
        <v>498</v>
      </c>
      <c r="I358" s="218"/>
      <c r="J358" s="87">
        <v>1</v>
      </c>
      <c r="K358" s="88" t="s">
        <v>410</v>
      </c>
      <c r="L358" s="85">
        <v>36</v>
      </c>
      <c r="M358" s="85" t="s">
        <v>406</v>
      </c>
      <c r="N358" s="90" t="s">
        <v>405</v>
      </c>
    </row>
    <row r="361" spans="7:14">
      <c r="G361" s="129" t="s">
        <v>414</v>
      </c>
      <c r="H361" s="207" t="s">
        <v>415</v>
      </c>
      <c r="I361" s="208"/>
      <c r="J361" s="81" t="s">
        <v>299</v>
      </c>
      <c r="K361" s="82"/>
      <c r="L361" s="81" t="s">
        <v>300</v>
      </c>
      <c r="M361" s="81" t="s">
        <v>301</v>
      </c>
      <c r="N361" s="81" t="s">
        <v>302</v>
      </c>
    </row>
    <row r="362" spans="7:14">
      <c r="H362" s="215" t="s">
        <v>416</v>
      </c>
      <c r="I362" s="216"/>
      <c r="J362" s="87">
        <v>1</v>
      </c>
      <c r="K362" s="86"/>
      <c r="L362" s="85">
        <v>7</v>
      </c>
      <c r="M362" s="85">
        <v>8</v>
      </c>
      <c r="N362" s="90">
        <f>L362+M362</f>
        <v>15</v>
      </c>
    </row>
    <row r="363" spans="7:14">
      <c r="H363" s="215" t="s">
        <v>412</v>
      </c>
      <c r="I363" s="216"/>
      <c r="J363" s="87">
        <v>1</v>
      </c>
      <c r="K363" s="86"/>
      <c r="L363" s="85">
        <v>5</v>
      </c>
      <c r="M363" s="85">
        <v>8</v>
      </c>
      <c r="N363" s="90">
        <f t="shared" ref="N363:N364" si="25">L363+M363</f>
        <v>13</v>
      </c>
    </row>
    <row r="364" spans="7:14">
      <c r="H364" s="215" t="s">
        <v>417</v>
      </c>
      <c r="I364" s="216"/>
      <c r="J364" s="87">
        <v>1</v>
      </c>
      <c r="K364" s="86"/>
      <c r="L364" s="85">
        <v>17</v>
      </c>
      <c r="M364" s="85">
        <v>8</v>
      </c>
      <c r="N364" s="90">
        <f t="shared" si="25"/>
        <v>25</v>
      </c>
    </row>
    <row r="365" spans="7:14">
      <c r="H365" s="217" t="s">
        <v>498</v>
      </c>
      <c r="I365" s="218"/>
      <c r="J365" s="87">
        <v>1</v>
      </c>
      <c r="K365" s="88" t="s">
        <v>410</v>
      </c>
      <c r="L365" s="85">
        <v>43</v>
      </c>
      <c r="M365" s="85" t="s">
        <v>406</v>
      </c>
      <c r="N365" s="90" t="s">
        <v>405</v>
      </c>
    </row>
    <row r="368" spans="7:14">
      <c r="G368" s="78">
        <v>650</v>
      </c>
      <c r="H368" s="207" t="s">
        <v>418</v>
      </c>
      <c r="I368" s="208"/>
      <c r="J368" s="81" t="s">
        <v>299</v>
      </c>
      <c r="K368" s="82"/>
      <c r="L368" s="81" t="s">
        <v>300</v>
      </c>
      <c r="M368" s="81" t="s">
        <v>301</v>
      </c>
      <c r="N368" s="81" t="s">
        <v>302</v>
      </c>
    </row>
    <row r="369" spans="7:14">
      <c r="G369" s="78">
        <v>430</v>
      </c>
      <c r="H369" s="215" t="s">
        <v>402</v>
      </c>
      <c r="I369" s="216"/>
      <c r="J369" s="87">
        <v>1</v>
      </c>
      <c r="K369" s="86"/>
      <c r="L369" s="85">
        <v>7</v>
      </c>
      <c r="M369" s="85">
        <v>8</v>
      </c>
      <c r="N369" s="90">
        <f>L369+M369</f>
        <v>15</v>
      </c>
    </row>
    <row r="370" spans="7:14">
      <c r="G370" s="78">
        <v>470</v>
      </c>
      <c r="H370" s="215" t="s">
        <v>412</v>
      </c>
      <c r="I370" s="216"/>
      <c r="J370" s="87">
        <v>1</v>
      </c>
      <c r="K370" s="86"/>
      <c r="L370" s="85">
        <v>5</v>
      </c>
      <c r="M370" s="85">
        <v>8</v>
      </c>
      <c r="N370" s="90">
        <f t="shared" ref="N370:N371" si="26">L370+M370</f>
        <v>13</v>
      </c>
    </row>
    <row r="371" spans="7:14">
      <c r="G371" s="78">
        <v>550</v>
      </c>
      <c r="H371" s="215" t="s">
        <v>404</v>
      </c>
      <c r="I371" s="216"/>
      <c r="J371" s="87">
        <v>1</v>
      </c>
      <c r="K371" s="86"/>
      <c r="L371" s="85">
        <v>16</v>
      </c>
      <c r="M371" s="85">
        <v>8</v>
      </c>
      <c r="N371" s="90">
        <f t="shared" si="26"/>
        <v>24</v>
      </c>
    </row>
    <row r="372" spans="7:14">
      <c r="H372" s="217" t="s">
        <v>499</v>
      </c>
      <c r="I372" s="218"/>
      <c r="J372" s="87">
        <v>1</v>
      </c>
      <c r="K372" s="88" t="s">
        <v>405</v>
      </c>
      <c r="L372" s="85">
        <v>40</v>
      </c>
      <c r="M372" s="85" t="s">
        <v>406</v>
      </c>
      <c r="N372" s="90" t="s">
        <v>405</v>
      </c>
    </row>
    <row r="375" spans="7:14">
      <c r="G375" s="78">
        <v>590</v>
      </c>
      <c r="H375" s="207" t="s">
        <v>419</v>
      </c>
      <c r="I375" s="208"/>
      <c r="J375" s="81" t="s">
        <v>299</v>
      </c>
      <c r="K375" s="82"/>
      <c r="L375" s="81" t="s">
        <v>300</v>
      </c>
      <c r="M375" s="81" t="s">
        <v>301</v>
      </c>
      <c r="N375" s="81" t="s">
        <v>302</v>
      </c>
    </row>
    <row r="376" spans="7:14">
      <c r="G376" s="78" t="s">
        <v>429</v>
      </c>
      <c r="H376" s="215" t="s">
        <v>402</v>
      </c>
      <c r="I376" s="216"/>
      <c r="J376" s="87">
        <v>1</v>
      </c>
      <c r="K376" s="86"/>
      <c r="L376" s="85">
        <v>7</v>
      </c>
      <c r="M376" s="85">
        <v>8</v>
      </c>
      <c r="N376" s="90">
        <f>L376+M376</f>
        <v>15</v>
      </c>
    </row>
    <row r="377" spans="7:14">
      <c r="H377" s="215" t="s">
        <v>412</v>
      </c>
      <c r="I377" s="216"/>
      <c r="J377" s="87">
        <v>1</v>
      </c>
      <c r="K377" s="86"/>
      <c r="L377" s="85">
        <v>5</v>
      </c>
      <c r="M377" s="85">
        <v>8</v>
      </c>
      <c r="N377" s="90">
        <f t="shared" ref="N377:N378" si="27">L377+M377</f>
        <v>13</v>
      </c>
    </row>
    <row r="378" spans="7:14">
      <c r="H378" s="215" t="s">
        <v>420</v>
      </c>
      <c r="I378" s="216"/>
      <c r="J378" s="87">
        <v>1</v>
      </c>
      <c r="K378" s="86"/>
      <c r="L378" s="85">
        <v>15.5</v>
      </c>
      <c r="M378" s="85">
        <v>8</v>
      </c>
      <c r="N378" s="90">
        <f t="shared" si="27"/>
        <v>23.5</v>
      </c>
    </row>
    <row r="379" spans="7:14">
      <c r="H379" s="217" t="s">
        <v>499</v>
      </c>
      <c r="I379" s="218"/>
      <c r="J379" s="87">
        <v>1</v>
      </c>
      <c r="K379" s="88" t="s">
        <v>405</v>
      </c>
      <c r="L379" s="85">
        <v>39</v>
      </c>
      <c r="M379" s="85"/>
      <c r="N379" s="90"/>
    </row>
    <row r="382" spans="7:14">
      <c r="G382" s="78">
        <v>650</v>
      </c>
      <c r="H382" s="207" t="s">
        <v>421</v>
      </c>
      <c r="I382" s="208"/>
      <c r="J382" s="81" t="s">
        <v>299</v>
      </c>
      <c r="K382" s="82"/>
      <c r="L382" s="81" t="s">
        <v>300</v>
      </c>
      <c r="M382" s="130" t="s">
        <v>422</v>
      </c>
      <c r="N382" s="81" t="s">
        <v>302</v>
      </c>
    </row>
    <row r="383" spans="7:14">
      <c r="G383" s="78">
        <v>550</v>
      </c>
      <c r="H383" s="215" t="s">
        <v>402</v>
      </c>
      <c r="I383" s="216"/>
      <c r="J383" s="87">
        <v>1</v>
      </c>
      <c r="K383" s="86"/>
      <c r="L383" s="85">
        <v>10</v>
      </c>
      <c r="M383" s="85">
        <v>8</v>
      </c>
      <c r="N383" s="90">
        <f>L383+M383</f>
        <v>18</v>
      </c>
    </row>
    <row r="384" spans="7:14">
      <c r="H384" s="215" t="s">
        <v>403</v>
      </c>
      <c r="I384" s="216"/>
      <c r="J384" s="87">
        <v>1</v>
      </c>
      <c r="K384" s="86"/>
      <c r="L384" s="85">
        <v>5</v>
      </c>
      <c r="M384" s="85">
        <v>8</v>
      </c>
      <c r="N384" s="90">
        <f t="shared" ref="N384:N385" si="28">L384+M384</f>
        <v>13</v>
      </c>
    </row>
    <row r="385" spans="7:14">
      <c r="H385" s="215" t="s">
        <v>404</v>
      </c>
      <c r="I385" s="216"/>
      <c r="J385" s="87">
        <v>1</v>
      </c>
      <c r="K385" s="86"/>
      <c r="L385" s="85">
        <v>22</v>
      </c>
      <c r="M385" s="85">
        <v>8</v>
      </c>
      <c r="N385" s="90">
        <f t="shared" si="28"/>
        <v>30</v>
      </c>
    </row>
    <row r="386" spans="7:14">
      <c r="H386" s="217" t="s">
        <v>499</v>
      </c>
      <c r="I386" s="218"/>
      <c r="J386" s="87">
        <v>1</v>
      </c>
      <c r="K386" s="88" t="s">
        <v>406</v>
      </c>
      <c r="L386" s="85">
        <v>55</v>
      </c>
      <c r="M386" s="85"/>
      <c r="N386" s="90"/>
    </row>
    <row r="389" spans="7:14">
      <c r="G389" s="129" t="s">
        <v>423</v>
      </c>
      <c r="H389" s="207" t="s">
        <v>424</v>
      </c>
      <c r="I389" s="208"/>
      <c r="J389" s="81" t="s">
        <v>299</v>
      </c>
      <c r="K389" s="82"/>
      <c r="L389" s="81" t="s">
        <v>300</v>
      </c>
      <c r="M389" s="81" t="s">
        <v>301</v>
      </c>
      <c r="N389" s="81" t="s">
        <v>302</v>
      </c>
    </row>
    <row r="390" spans="7:14">
      <c r="H390" s="215" t="s">
        <v>425</v>
      </c>
      <c r="I390" s="216"/>
      <c r="J390" s="87">
        <v>1</v>
      </c>
      <c r="K390" s="86"/>
      <c r="L390" s="85">
        <v>10</v>
      </c>
      <c r="M390" s="85">
        <v>8</v>
      </c>
      <c r="N390" s="90">
        <f>L390+M390</f>
        <v>18</v>
      </c>
    </row>
    <row r="391" spans="7:14">
      <c r="H391" s="215" t="s">
        <v>426</v>
      </c>
      <c r="I391" s="216"/>
      <c r="J391" s="87">
        <v>1</v>
      </c>
      <c r="K391" s="86"/>
      <c r="L391" s="85">
        <v>5</v>
      </c>
      <c r="M391" s="85">
        <v>8</v>
      </c>
      <c r="N391" s="90">
        <f t="shared" ref="N391:N392" si="29">L391+M391</f>
        <v>13</v>
      </c>
    </row>
    <row r="392" spans="7:14">
      <c r="H392" s="215" t="s">
        <v>427</v>
      </c>
      <c r="I392" s="216"/>
      <c r="J392" s="87">
        <v>1</v>
      </c>
      <c r="K392" s="86"/>
      <c r="L392" s="85">
        <v>24</v>
      </c>
      <c r="M392" s="85">
        <v>8</v>
      </c>
      <c r="N392" s="90">
        <f t="shared" si="29"/>
        <v>32</v>
      </c>
    </row>
    <row r="393" spans="7:14">
      <c r="H393" s="217" t="s">
        <v>499</v>
      </c>
      <c r="I393" s="218"/>
      <c r="J393" s="87">
        <v>1</v>
      </c>
      <c r="K393" s="88" t="s">
        <v>428</v>
      </c>
      <c r="L393" s="85">
        <v>60</v>
      </c>
      <c r="M393" s="85"/>
      <c r="N393" s="90"/>
    </row>
    <row r="397" spans="7:14">
      <c r="H397" s="205" t="s">
        <v>445</v>
      </c>
      <c r="I397" s="206"/>
      <c r="J397" s="134" t="s">
        <v>299</v>
      </c>
      <c r="K397" s="135"/>
      <c r="L397" s="134" t="s">
        <v>300</v>
      </c>
      <c r="M397" s="134" t="s">
        <v>301</v>
      </c>
      <c r="N397" s="134" t="s">
        <v>302</v>
      </c>
    </row>
    <row r="398" spans="7:14">
      <c r="H398" s="200" t="s">
        <v>189</v>
      </c>
      <c r="I398" s="201"/>
      <c r="J398" s="136">
        <v>1</v>
      </c>
      <c r="K398" s="137"/>
      <c r="L398" s="138">
        <v>9</v>
      </c>
      <c r="M398" s="138"/>
      <c r="N398" s="139">
        <f>L398+M398</f>
        <v>9</v>
      </c>
    </row>
    <row r="399" spans="7:14">
      <c r="H399" s="200" t="s">
        <v>189</v>
      </c>
      <c r="I399" s="201"/>
      <c r="J399" s="136">
        <v>1</v>
      </c>
      <c r="K399" s="137"/>
      <c r="L399" s="138">
        <v>9</v>
      </c>
      <c r="M399" s="138"/>
      <c r="N399" s="139">
        <f t="shared" ref="N399:N400" si="30">L399+M399</f>
        <v>9</v>
      </c>
    </row>
    <row r="400" spans="7:14">
      <c r="H400" s="200" t="s">
        <v>444</v>
      </c>
      <c r="I400" s="201"/>
      <c r="J400" s="136">
        <v>1</v>
      </c>
      <c r="K400" s="137"/>
      <c r="L400" s="138"/>
      <c r="M400" s="138">
        <v>6</v>
      </c>
      <c r="N400" s="139">
        <f t="shared" si="30"/>
        <v>6</v>
      </c>
    </row>
  </sheetData>
  <mergeCells count="178">
    <mergeCell ref="H5:H7"/>
    <mergeCell ref="A8:A10"/>
    <mergeCell ref="H8:H10"/>
    <mergeCell ref="A11:A17"/>
    <mergeCell ref="H11:H17"/>
    <mergeCell ref="A1:F1"/>
    <mergeCell ref="A2:F2"/>
    <mergeCell ref="H2:N2"/>
    <mergeCell ref="A3:F3"/>
    <mergeCell ref="A4:B4"/>
    <mergeCell ref="H4:I4"/>
    <mergeCell ref="A5:A7"/>
    <mergeCell ref="H23:H25"/>
    <mergeCell ref="A26:A34"/>
    <mergeCell ref="H26:H34"/>
    <mergeCell ref="A35:F35"/>
    <mergeCell ref="H35:N35"/>
    <mergeCell ref="H18:N18"/>
    <mergeCell ref="A19:B19"/>
    <mergeCell ref="H19:I19"/>
    <mergeCell ref="A20:A22"/>
    <mergeCell ref="H20:H22"/>
    <mergeCell ref="A18:F18"/>
    <mergeCell ref="A23:A25"/>
    <mergeCell ref="A43:A52"/>
    <mergeCell ref="H43:H52"/>
    <mergeCell ref="A53:F53"/>
    <mergeCell ref="H53:N53"/>
    <mergeCell ref="A54:F54"/>
    <mergeCell ref="H54:N54"/>
    <mergeCell ref="H36:I36"/>
    <mergeCell ref="A37:A39"/>
    <mergeCell ref="H37:H39"/>
    <mergeCell ref="A40:A42"/>
    <mergeCell ref="H40:H42"/>
    <mergeCell ref="A36:B36"/>
    <mergeCell ref="A60:A62"/>
    <mergeCell ref="H60:H62"/>
    <mergeCell ref="A63:A70"/>
    <mergeCell ref="H63:H70"/>
    <mergeCell ref="A72:F72"/>
    <mergeCell ref="H72:N72"/>
    <mergeCell ref="A55:F55"/>
    <mergeCell ref="H55:N55"/>
    <mergeCell ref="A56:B56"/>
    <mergeCell ref="H56:I56"/>
    <mergeCell ref="A57:A59"/>
    <mergeCell ref="H57:H59"/>
    <mergeCell ref="A82:A93"/>
    <mergeCell ref="H82:H93"/>
    <mergeCell ref="A99:F99"/>
    <mergeCell ref="H99:N99"/>
    <mergeCell ref="A100:B100"/>
    <mergeCell ref="H100:I100"/>
    <mergeCell ref="A73:B73"/>
    <mergeCell ref="H73:I73"/>
    <mergeCell ref="A74:A76"/>
    <mergeCell ref="H74:H76"/>
    <mergeCell ref="A77:A81"/>
    <mergeCell ref="H77:H81"/>
    <mergeCell ref="A127:B127"/>
    <mergeCell ref="H127:I127"/>
    <mergeCell ref="A128:A130"/>
    <mergeCell ref="H128:H130"/>
    <mergeCell ref="A131:A136"/>
    <mergeCell ref="H131:H136"/>
    <mergeCell ref="A101:A103"/>
    <mergeCell ref="H101:H103"/>
    <mergeCell ref="A104:A108"/>
    <mergeCell ref="H104:H108"/>
    <mergeCell ref="A109:A120"/>
    <mergeCell ref="H109:H120"/>
    <mergeCell ref="A137:A149"/>
    <mergeCell ref="H137:H149"/>
    <mergeCell ref="A183:F183"/>
    <mergeCell ref="A184:B184"/>
    <mergeCell ref="H184:I184"/>
    <mergeCell ref="A154:B154"/>
    <mergeCell ref="H154:I154"/>
    <mergeCell ref="A155:A157"/>
    <mergeCell ref="H155:H157"/>
    <mergeCell ref="A158:A162"/>
    <mergeCell ref="H158:H162"/>
    <mergeCell ref="A163:A174"/>
    <mergeCell ref="H163:H174"/>
    <mergeCell ref="A206:B206"/>
    <mergeCell ref="H206:I206"/>
    <mergeCell ref="A207:A209"/>
    <mergeCell ref="H207:H209"/>
    <mergeCell ref="A210:A212"/>
    <mergeCell ref="H210:H212"/>
    <mergeCell ref="A185:A187"/>
    <mergeCell ref="H185:H187"/>
    <mergeCell ref="A188:A190"/>
    <mergeCell ref="H188:H190"/>
    <mergeCell ref="A191:A200"/>
    <mergeCell ref="H191:H200"/>
    <mergeCell ref="A231:A233"/>
    <mergeCell ref="H231:H233"/>
    <mergeCell ref="A234:A243"/>
    <mergeCell ref="H234:H243"/>
    <mergeCell ref="A249:B249"/>
    <mergeCell ref="H249:I249"/>
    <mergeCell ref="A213:A222"/>
    <mergeCell ref="H213:H222"/>
    <mergeCell ref="A227:B227"/>
    <mergeCell ref="H227:I227"/>
    <mergeCell ref="A228:A230"/>
    <mergeCell ref="H228:H230"/>
    <mergeCell ref="A272:B272"/>
    <mergeCell ref="H272:I272"/>
    <mergeCell ref="A273:A275"/>
    <mergeCell ref="H273:H275"/>
    <mergeCell ref="A250:A252"/>
    <mergeCell ref="H250:H252"/>
    <mergeCell ref="A253:A255"/>
    <mergeCell ref="H253:H255"/>
    <mergeCell ref="A256:A266"/>
    <mergeCell ref="H256:H266"/>
    <mergeCell ref="A297:A299"/>
    <mergeCell ref="H297:H299"/>
    <mergeCell ref="A300:A302"/>
    <mergeCell ref="H300:H302"/>
    <mergeCell ref="A303:A313"/>
    <mergeCell ref="H303:H313"/>
    <mergeCell ref="A276:A278"/>
    <mergeCell ref="H276:H278"/>
    <mergeCell ref="A279:A290"/>
    <mergeCell ref="H279:H290"/>
    <mergeCell ref="A296:B296"/>
    <mergeCell ref="H296:I296"/>
    <mergeCell ref="H354:I354"/>
    <mergeCell ref="H355:I355"/>
    <mergeCell ref="H356:I356"/>
    <mergeCell ref="H357:I357"/>
    <mergeCell ref="H358:I358"/>
    <mergeCell ref="H347:I347"/>
    <mergeCell ref="H348:I348"/>
    <mergeCell ref="H349:I349"/>
    <mergeCell ref="H350:I350"/>
    <mergeCell ref="H351:I351"/>
    <mergeCell ref="H377:I377"/>
    <mergeCell ref="H378:I378"/>
    <mergeCell ref="H379:I379"/>
    <mergeCell ref="H368:I368"/>
    <mergeCell ref="H369:I369"/>
    <mergeCell ref="H370:I370"/>
    <mergeCell ref="H371:I371"/>
    <mergeCell ref="H372:I372"/>
    <mergeCell ref="H361:I361"/>
    <mergeCell ref="H362:I362"/>
    <mergeCell ref="H363:I363"/>
    <mergeCell ref="H364:I364"/>
    <mergeCell ref="H365:I365"/>
    <mergeCell ref="H400:I400"/>
    <mergeCell ref="A328:A339"/>
    <mergeCell ref="H328:H339"/>
    <mergeCell ref="H397:I397"/>
    <mergeCell ref="H398:I398"/>
    <mergeCell ref="H399:I399"/>
    <mergeCell ref="A319:B319"/>
    <mergeCell ref="H319:I319"/>
    <mergeCell ref="A320:A322"/>
    <mergeCell ref="H320:H322"/>
    <mergeCell ref="A323:A327"/>
    <mergeCell ref="H323:H327"/>
    <mergeCell ref="H389:I389"/>
    <mergeCell ref="H390:I390"/>
    <mergeCell ref="H391:I391"/>
    <mergeCell ref="H392:I392"/>
    <mergeCell ref="H393:I393"/>
    <mergeCell ref="H382:I382"/>
    <mergeCell ref="H383:I383"/>
    <mergeCell ref="H384:I384"/>
    <mergeCell ref="H385:I385"/>
    <mergeCell ref="H386:I386"/>
    <mergeCell ref="H375:I375"/>
    <mergeCell ref="H376:I376"/>
  </mergeCells>
  <phoneticPr fontId="2" type="noConversion"/>
  <pageMargins left="0.25" right="0.25" top="0.75" bottom="0.75" header="0.3" footer="0.3"/>
  <pageSetup paperSize="9" scale="62" fitToHeight="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56"/>
  <sheetViews>
    <sheetView zoomScaleNormal="100" workbookViewId="0">
      <pane ySplit="2" topLeftCell="A3" activePane="bottomLeft" state="frozen"/>
      <selection pane="bottomLeft" activeCell="F30" sqref="F30"/>
    </sheetView>
  </sheetViews>
  <sheetFormatPr defaultRowHeight="15"/>
  <cols>
    <col min="1" max="1" width="17.5703125" customWidth="1"/>
    <col min="2" max="2" width="17.85546875" bestFit="1" customWidth="1"/>
    <col min="3" max="4" width="13.28515625" customWidth="1"/>
    <col min="5" max="5" width="11.5703125" bestFit="1" customWidth="1"/>
    <col min="6" max="8" width="11.5703125" customWidth="1"/>
  </cols>
  <sheetData>
    <row r="2" spans="1:2">
      <c r="A2" s="27" t="s">
        <v>500</v>
      </c>
      <c r="B2" s="27" t="s">
        <v>6</v>
      </c>
    </row>
    <row r="3" spans="1:2">
      <c r="A3" s="18"/>
      <c r="B3" s="17" t="s">
        <v>64</v>
      </c>
    </row>
    <row r="4" spans="1:2">
      <c r="A4" s="18" t="s">
        <v>102</v>
      </c>
      <c r="B4" s="17" t="s">
        <v>75</v>
      </c>
    </row>
    <row r="5" spans="1:2">
      <c r="A5" s="18" t="s">
        <v>101</v>
      </c>
      <c r="B5" s="17" t="s">
        <v>76</v>
      </c>
    </row>
    <row r="6" spans="1:2">
      <c r="A6" s="18" t="s">
        <v>103</v>
      </c>
      <c r="B6" s="11" t="s">
        <v>77</v>
      </c>
    </row>
    <row r="7" spans="1:2">
      <c r="A7" s="18" t="s">
        <v>110</v>
      </c>
      <c r="B7" s="11" t="s">
        <v>78</v>
      </c>
    </row>
    <row r="8" spans="1:2">
      <c r="A8" s="18" t="s">
        <v>114</v>
      </c>
      <c r="B8" s="11" t="s">
        <v>79</v>
      </c>
    </row>
    <row r="9" spans="1:2">
      <c r="A9" s="18" t="s">
        <v>111</v>
      </c>
      <c r="B9" s="11" t="s">
        <v>80</v>
      </c>
    </row>
    <row r="10" spans="1:2">
      <c r="A10" s="18" t="s">
        <v>109</v>
      </c>
      <c r="B10" s="11" t="s">
        <v>81</v>
      </c>
    </row>
    <row r="11" spans="1:2">
      <c r="A11" s="18" t="s">
        <v>108</v>
      </c>
      <c r="B11" s="11" t="s">
        <v>83</v>
      </c>
    </row>
    <row r="12" spans="1:2">
      <c r="A12" s="18" t="s">
        <v>107</v>
      </c>
      <c r="B12" s="11" t="s">
        <v>84</v>
      </c>
    </row>
    <row r="13" spans="1:2">
      <c r="A13" s="18" t="s">
        <v>113</v>
      </c>
      <c r="B13" s="11" t="s">
        <v>85</v>
      </c>
    </row>
    <row r="14" spans="1:2">
      <c r="A14" s="18" t="str">
        <f>MID(B14,3,4)</f>
        <v>3500</v>
      </c>
      <c r="B14" s="11" t="s">
        <v>86</v>
      </c>
    </row>
    <row r="15" spans="1:2">
      <c r="A15" s="18" t="s">
        <v>105</v>
      </c>
      <c r="B15" s="11" t="s">
        <v>87</v>
      </c>
    </row>
    <row r="16" spans="1:2">
      <c r="A16" s="18" t="s">
        <v>116</v>
      </c>
      <c r="B16" s="11" t="s">
        <v>115</v>
      </c>
    </row>
    <row r="17" spans="1:2">
      <c r="A17" s="18" t="s">
        <v>151</v>
      </c>
      <c r="B17" s="11" t="s">
        <v>88</v>
      </c>
    </row>
    <row r="18" spans="1:2">
      <c r="A18" s="18" t="s">
        <v>152</v>
      </c>
      <c r="B18" s="11" t="s">
        <v>95</v>
      </c>
    </row>
    <row r="19" spans="1:2" s="19" customFormat="1">
      <c r="A19" s="26" t="s">
        <v>153</v>
      </c>
      <c r="B19" s="11" t="s">
        <v>123</v>
      </c>
    </row>
    <row r="20" spans="1:2" s="19" customFormat="1">
      <c r="A20" s="26" t="s">
        <v>247</v>
      </c>
      <c r="B20" s="11" t="s">
        <v>124</v>
      </c>
    </row>
    <row r="21" spans="1:2">
      <c r="A21" s="18" t="s">
        <v>106</v>
      </c>
      <c r="B21" s="11" t="s">
        <v>89</v>
      </c>
    </row>
    <row r="22" spans="1:2">
      <c r="A22" s="18" t="s">
        <v>112</v>
      </c>
      <c r="B22" s="15" t="s">
        <v>24</v>
      </c>
    </row>
    <row r="23" spans="1:2" s="19" customFormat="1">
      <c r="A23" s="26" t="s">
        <v>120</v>
      </c>
      <c r="B23" s="11" t="s">
        <v>19</v>
      </c>
    </row>
    <row r="24" spans="1:2" s="19" customFormat="1">
      <c r="A24" s="26" t="s">
        <v>122</v>
      </c>
      <c r="B24" s="11" t="s">
        <v>156</v>
      </c>
    </row>
    <row r="25" spans="1:2" s="19" customFormat="1">
      <c r="A25" s="26" t="s">
        <v>121</v>
      </c>
      <c r="B25" s="11" t="s">
        <v>157</v>
      </c>
    </row>
    <row r="26" spans="1:2" s="19" customFormat="1">
      <c r="A26" s="26" t="s">
        <v>158</v>
      </c>
      <c r="B26" s="15" t="s">
        <v>159</v>
      </c>
    </row>
    <row r="27" spans="1:2" s="19" customFormat="1">
      <c r="A27" s="26" t="s">
        <v>254</v>
      </c>
      <c r="B27" s="15" t="s">
        <v>160</v>
      </c>
    </row>
    <row r="28" spans="1:2" s="19" customFormat="1">
      <c r="A28" s="26" t="s">
        <v>161</v>
      </c>
      <c r="B28" s="15" t="s">
        <v>163</v>
      </c>
    </row>
    <row r="29" spans="1:2" s="19" customFormat="1">
      <c r="A29" s="26" t="s">
        <v>162</v>
      </c>
      <c r="B29" s="15" t="s">
        <v>164</v>
      </c>
    </row>
    <row r="30" spans="1:2" s="19" customFormat="1">
      <c r="A30" s="26" t="s">
        <v>165</v>
      </c>
      <c r="B30" s="15" t="s">
        <v>167</v>
      </c>
    </row>
    <row r="31" spans="1:2" s="19" customFormat="1">
      <c r="A31" s="26" t="s">
        <v>166</v>
      </c>
      <c r="B31" s="15" t="s">
        <v>168</v>
      </c>
    </row>
    <row r="32" spans="1:2" s="19" customFormat="1">
      <c r="A32" s="26" t="s">
        <v>246</v>
      </c>
      <c r="B32" s="15" t="s">
        <v>169</v>
      </c>
    </row>
    <row r="33" spans="1:2" s="19" customFormat="1">
      <c r="A33" s="26" t="s">
        <v>171</v>
      </c>
      <c r="B33" s="15" t="s">
        <v>170</v>
      </c>
    </row>
    <row r="34" spans="1:2" s="19" customFormat="1">
      <c r="A34" s="26" t="s">
        <v>292</v>
      </c>
      <c r="B34" s="15" t="s">
        <v>291</v>
      </c>
    </row>
    <row r="35" spans="1:2">
      <c r="A35" s="18" t="s">
        <v>104</v>
      </c>
      <c r="B35" s="11" t="s">
        <v>90</v>
      </c>
    </row>
    <row r="36" spans="1:2" s="19" customFormat="1">
      <c r="A36" s="18" t="s">
        <v>155</v>
      </c>
      <c r="B36" s="11" t="s">
        <v>154</v>
      </c>
    </row>
    <row r="37" spans="1:2">
      <c r="A37" s="18" t="s">
        <v>133</v>
      </c>
      <c r="B37" s="11" t="s">
        <v>132</v>
      </c>
    </row>
    <row r="38" spans="1:2">
      <c r="A38" s="18" t="s">
        <v>117</v>
      </c>
      <c r="B38" s="11" t="s">
        <v>91</v>
      </c>
    </row>
    <row r="39" spans="1:2" s="19" customFormat="1">
      <c r="A39" s="26" t="s">
        <v>127</v>
      </c>
      <c r="B39" s="11" t="s">
        <v>128</v>
      </c>
    </row>
    <row r="40" spans="1:2" ht="30" customHeight="1">
      <c r="A40" s="18" t="s">
        <v>118</v>
      </c>
      <c r="B40" s="11" t="s">
        <v>92</v>
      </c>
    </row>
    <row r="41" spans="1:2" s="19" customFormat="1" ht="30" customHeight="1">
      <c r="A41" s="18" t="s">
        <v>182</v>
      </c>
      <c r="B41" s="11" t="s">
        <v>183</v>
      </c>
    </row>
    <row r="42" spans="1:2">
      <c r="A42" s="26" t="s">
        <v>126</v>
      </c>
      <c r="B42" s="11" t="s">
        <v>125</v>
      </c>
    </row>
    <row r="43" spans="1:2" s="19" customFormat="1">
      <c r="A43" s="26" t="s">
        <v>178</v>
      </c>
      <c r="B43" s="11" t="s">
        <v>179</v>
      </c>
    </row>
    <row r="44" spans="1:2" s="19" customFormat="1">
      <c r="A44" s="26" t="s">
        <v>180</v>
      </c>
      <c r="B44" s="11" t="s">
        <v>181</v>
      </c>
    </row>
    <row r="45" spans="1:2" s="19" customFormat="1">
      <c r="A45" s="28"/>
      <c r="B45" s="11" t="s">
        <v>186</v>
      </c>
    </row>
    <row r="46" spans="1:2">
      <c r="A46" s="26" t="s">
        <v>129</v>
      </c>
      <c r="B46" s="11" t="s">
        <v>130</v>
      </c>
    </row>
    <row r="47" spans="1:2">
      <c r="A47" s="26" t="s">
        <v>174</v>
      </c>
      <c r="B47" s="11" t="s">
        <v>130</v>
      </c>
    </row>
    <row r="48" spans="1:2" s="19" customFormat="1">
      <c r="A48" s="26" t="s">
        <v>175</v>
      </c>
      <c r="B48" s="11" t="s">
        <v>187</v>
      </c>
    </row>
    <row r="49" spans="1:2" s="19" customFormat="1">
      <c r="A49" s="26" t="s">
        <v>277</v>
      </c>
      <c r="B49" s="72" t="s">
        <v>187</v>
      </c>
    </row>
    <row r="50" spans="1:2" s="19" customFormat="1">
      <c r="A50" s="26" t="s">
        <v>176</v>
      </c>
      <c r="B50" s="11" t="s">
        <v>177</v>
      </c>
    </row>
    <row r="51" spans="1:2" s="19" customFormat="1">
      <c r="A51" s="26" t="s">
        <v>184</v>
      </c>
      <c r="B51" s="11" t="s">
        <v>185</v>
      </c>
    </row>
    <row r="52" spans="1:2" s="19" customFormat="1">
      <c r="A52" s="28"/>
      <c r="B52" s="11" t="s">
        <v>93</v>
      </c>
    </row>
    <row r="53" spans="1:2" s="19" customFormat="1">
      <c r="A53" s="18" t="s">
        <v>119</v>
      </c>
      <c r="B53" s="11" t="s">
        <v>94</v>
      </c>
    </row>
    <row r="54" spans="1:2" s="19" customFormat="1">
      <c r="A54" s="26" t="s">
        <v>131</v>
      </c>
      <c r="B54" s="11" t="s">
        <v>131</v>
      </c>
    </row>
    <row r="55" spans="1:2" s="19" customFormat="1">
      <c r="A55" s="26" t="s">
        <v>173</v>
      </c>
      <c r="B55" s="11" t="s">
        <v>172</v>
      </c>
    </row>
    <row r="56" spans="1:2">
      <c r="A56" s="26" t="s">
        <v>456</v>
      </c>
      <c r="B56" s="76" t="s">
        <v>457</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Blackvue</vt:lpstr>
      <vt:lpstr>Cost</vt:lpstr>
      <vt:lpstr>Comparison</vt:lpstr>
      <vt:lpstr>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parkjh</dc:creator>
  <cp:lastModifiedBy>Urmas Rannu</cp:lastModifiedBy>
  <dcterms:created xsi:type="dcterms:W3CDTF">2016-06-24T06:28:43Z</dcterms:created>
  <dcterms:modified xsi:type="dcterms:W3CDTF">2021-11-11T18:03:52Z</dcterms:modified>
</cp:coreProperties>
</file>